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gt\Desktop\"/>
    </mc:Choice>
  </mc:AlternateContent>
  <xr:revisionPtr revIDLastSave="0" documentId="10_ncr:8100000_{641D210D-FE4C-4D05-9B06-CD1C6C0D033C}" xr6:coauthVersionLast="33" xr6:coauthVersionMax="33" xr10:uidLastSave="{00000000-0000-0000-0000-000000000000}"/>
  <bookViews>
    <workbookView xWindow="0" yWindow="0" windowWidth="14985" windowHeight="7965" activeTab="4" xr2:uid="{00000000-000D-0000-FFFF-FFFF00000000}"/>
  </bookViews>
  <sheets>
    <sheet name="LB-11" sheetId="1" r:id="rId1"/>
    <sheet name="LB-20" sheetId="2" r:id="rId2"/>
    <sheet name="LB-30" sheetId="3" r:id="rId3"/>
    <sheet name="LB-31Admin" sheetId="4" r:id="rId4"/>
    <sheet name="LB-31FF&amp;R" sheetId="5" r:id="rId5"/>
    <sheet name="LB-50" sheetId="6" r:id="rId6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H41" i="1"/>
  <c r="G38" i="3"/>
  <c r="F38" i="3"/>
  <c r="G31" i="3"/>
  <c r="F31" i="3"/>
  <c r="G39" i="2"/>
  <c r="F41" i="1"/>
  <c r="F40" i="1"/>
  <c r="F39" i="1"/>
  <c r="F12" i="1"/>
  <c r="D39" i="1"/>
  <c r="D40" i="1"/>
  <c r="D12" i="1"/>
  <c r="C41" i="1"/>
  <c r="D20" i="1"/>
  <c r="D23" i="1"/>
  <c r="D41" i="1"/>
  <c r="C40" i="1"/>
  <c r="C39" i="1"/>
  <c r="C12" i="1"/>
  <c r="B41" i="1"/>
  <c r="C20" i="1"/>
  <c r="C23" i="1"/>
  <c r="C38" i="1"/>
  <c r="B38" i="1"/>
  <c r="F19" i="3"/>
  <c r="H39" i="4"/>
  <c r="G24" i="3"/>
  <c r="F24" i="3"/>
  <c r="G23" i="3"/>
  <c r="F23" i="3"/>
  <c r="I39" i="5"/>
  <c r="G20" i="3"/>
  <c r="H39" i="5"/>
  <c r="F20" i="3"/>
  <c r="G19" i="3"/>
  <c r="H19" i="3"/>
  <c r="I28" i="5"/>
  <c r="G16" i="3"/>
  <c r="H28" i="5"/>
  <c r="F16" i="3"/>
  <c r="I39" i="4"/>
  <c r="G15" i="3"/>
  <c r="F15" i="3"/>
  <c r="D12" i="3"/>
  <c r="D15" i="3"/>
  <c r="D17" i="3"/>
  <c r="D19" i="3"/>
  <c r="D21" i="3"/>
  <c r="D39" i="3"/>
  <c r="D44" i="3"/>
  <c r="G17" i="3"/>
  <c r="G21" i="3"/>
  <c r="G25" i="3"/>
  <c r="G36" i="3"/>
  <c r="I18" i="4"/>
  <c r="G12" i="3"/>
  <c r="G39" i="3"/>
  <c r="H17" i="3"/>
  <c r="H21" i="3"/>
  <c r="H25" i="3"/>
  <c r="H36" i="3"/>
  <c r="H39" i="3"/>
  <c r="C12" i="3"/>
  <c r="C15" i="3"/>
  <c r="C17" i="3"/>
  <c r="C19" i="3"/>
  <c r="C21" i="3"/>
  <c r="C39" i="3"/>
  <c r="C44" i="3"/>
  <c r="D24" i="3"/>
  <c r="D23" i="3"/>
  <c r="C24" i="3"/>
  <c r="C23" i="3"/>
  <c r="B24" i="3"/>
  <c r="B23" i="3"/>
  <c r="D20" i="3"/>
  <c r="C20" i="3"/>
  <c r="B20" i="3"/>
  <c r="B19" i="3"/>
  <c r="D16" i="3"/>
  <c r="C16" i="3"/>
  <c r="B16" i="3"/>
  <c r="B15" i="3"/>
  <c r="H18" i="4"/>
  <c r="F12" i="3"/>
  <c r="B12" i="3"/>
  <c r="H39" i="2"/>
  <c r="I39" i="2"/>
  <c r="I31" i="5"/>
  <c r="J31" i="5"/>
  <c r="H31" i="5"/>
  <c r="C49" i="5"/>
  <c r="D49" i="5"/>
  <c r="I46" i="5"/>
  <c r="I49" i="5"/>
  <c r="J28" i="5"/>
  <c r="J39" i="5"/>
  <c r="J46" i="5"/>
  <c r="J49" i="5"/>
  <c r="D28" i="5"/>
  <c r="D39" i="5"/>
  <c r="D46" i="5"/>
  <c r="C28" i="5"/>
  <c r="C31" i="5"/>
  <c r="C39" i="5"/>
  <c r="C46" i="5"/>
  <c r="D31" i="5"/>
  <c r="C43" i="4"/>
  <c r="B43" i="4"/>
  <c r="B39" i="4"/>
  <c r="C39" i="4"/>
  <c r="J18" i="4"/>
  <c r="J39" i="4"/>
  <c r="J47" i="4"/>
  <c r="I47" i="4"/>
  <c r="H47" i="4"/>
  <c r="J43" i="4"/>
  <c r="I43" i="4"/>
  <c r="H43" i="4"/>
  <c r="D43" i="4"/>
  <c r="D18" i="4"/>
  <c r="D39" i="4"/>
  <c r="D47" i="4"/>
  <c r="B18" i="4"/>
  <c r="B47" i="4"/>
  <c r="G20" i="1"/>
  <c r="G23" i="1"/>
  <c r="H20" i="1"/>
  <c r="H23" i="1"/>
  <c r="G31" i="1"/>
  <c r="H31" i="1"/>
  <c r="F31" i="1"/>
  <c r="G38" i="1"/>
  <c r="H38" i="1"/>
  <c r="F38" i="1"/>
  <c r="B31" i="1"/>
  <c r="B20" i="1"/>
  <c r="B23" i="1"/>
  <c r="O34" i="6"/>
  <c r="O33" i="6"/>
  <c r="O32" i="6"/>
  <c r="P29" i="6"/>
  <c r="O29" i="6"/>
  <c r="O28" i="6"/>
  <c r="O27" i="6"/>
  <c r="L26" i="6"/>
  <c r="L25" i="6"/>
  <c r="L24" i="6"/>
  <c r="L23" i="6"/>
  <c r="H46" i="5"/>
  <c r="H49" i="5"/>
  <c r="B28" i="5"/>
  <c r="B31" i="5"/>
  <c r="B39" i="5"/>
  <c r="B46" i="5"/>
  <c r="B49" i="5"/>
  <c r="C18" i="4"/>
  <c r="C47" i="4"/>
  <c r="H29" i="3"/>
  <c r="H44" i="3"/>
  <c r="G44" i="3"/>
  <c r="F17" i="3"/>
  <c r="F21" i="3"/>
  <c r="F25" i="3"/>
  <c r="F29" i="3"/>
  <c r="F36" i="3"/>
  <c r="F39" i="3"/>
  <c r="F44" i="3"/>
  <c r="B17" i="3"/>
  <c r="B21" i="3"/>
  <c r="B25" i="3"/>
  <c r="B36" i="3"/>
  <c r="B39" i="3"/>
  <c r="B44" i="3"/>
  <c r="D36" i="3"/>
  <c r="C36" i="3"/>
  <c r="G29" i="3"/>
  <c r="D29" i="3"/>
  <c r="C29" i="3"/>
  <c r="D25" i="3"/>
  <c r="C25" i="3"/>
  <c r="I42" i="2"/>
  <c r="H42" i="2"/>
  <c r="G42" i="2"/>
  <c r="D39" i="2"/>
  <c r="D42" i="2"/>
  <c r="C39" i="2"/>
  <c r="C42" i="2"/>
  <c r="B39" i="2"/>
  <c r="B42" i="2"/>
  <c r="C31" i="1"/>
  <c r="F20" i="1"/>
  <c r="F23" i="1"/>
</calcChain>
</file>

<file path=xl/sharedStrings.xml><?xml version="1.0" encoding="utf-8"?>
<sst xmlns="http://schemas.openxmlformats.org/spreadsheetml/2006/main" count="352" uniqueCount="286">
  <si>
    <t xml:space="preserve">FORM </t>
  </si>
  <si>
    <t xml:space="preserve"> </t>
  </si>
  <si>
    <t>LB-11</t>
  </si>
  <si>
    <t>RESERVE FUND</t>
  </si>
  <si>
    <t>Year this reserve fund will be reviewed to be continued or abolished.</t>
  </si>
  <si>
    <t>This fund is authorized and established by resolution / ordinance number</t>
  </si>
  <si>
    <t>RESOURCES AND REQUIREMENTS</t>
  </si>
  <si>
    <t>Date can not be more than 10 years after establishment.</t>
  </si>
  <si>
    <t>2004-1 on (2/18/04) for the following specified purpose:  Equipment &amp;</t>
  </si>
  <si>
    <t>Lowell Rural Fire Protection District</t>
  </si>
  <si>
    <t>Review Year: 2013 -2023</t>
  </si>
  <si>
    <t>Vehicle Replacement</t>
  </si>
  <si>
    <t>Equipment Reserve Fund</t>
  </si>
  <si>
    <t>Historical Data</t>
  </si>
  <si>
    <t>Actual</t>
  </si>
  <si>
    <t>Adopted Budget</t>
  </si>
  <si>
    <t>DESCRIPTION</t>
  </si>
  <si>
    <t>Proposed By</t>
  </si>
  <si>
    <t>Approved By</t>
  </si>
  <si>
    <t>Adopted By</t>
  </si>
  <si>
    <t>Second Preceding</t>
  </si>
  <si>
    <t>First Preceding</t>
  </si>
  <si>
    <t>This Year</t>
  </si>
  <si>
    <t>Budget Officer</t>
  </si>
  <si>
    <t>Budget Committee</t>
  </si>
  <si>
    <t>Governing Body</t>
  </si>
  <si>
    <t>Year 2015-16</t>
  </si>
  <si>
    <t xml:space="preserve">RESOURCES  </t>
  </si>
  <si>
    <t>1.  Cash on hand* (cash basis) or</t>
  </si>
  <si>
    <t>2.  Working Capital (accrual basis)</t>
  </si>
  <si>
    <t>3.  Previously levied taxes estimated to be received</t>
  </si>
  <si>
    <t>4.  Interest</t>
  </si>
  <si>
    <t>5.  Transferred IN, from other funds</t>
  </si>
  <si>
    <t>9.  Total Resources, except taxes to be levied</t>
  </si>
  <si>
    <t>10.  Taxes estimated to be received</t>
  </si>
  <si>
    <t>11.  Taxes collected in year levied</t>
  </si>
  <si>
    <t>12.  TOTAL RESOURCES</t>
  </si>
  <si>
    <t>REQUIREMENTS</t>
  </si>
  <si>
    <t>13 Debt Service</t>
  </si>
  <si>
    <t>14  Tender Principal</t>
  </si>
  <si>
    <t>.</t>
  </si>
  <si>
    <t>15  Tender Interest</t>
  </si>
  <si>
    <r>
      <t xml:space="preserve">19  </t>
    </r>
    <r>
      <rPr>
        <b/>
        <sz val="8"/>
        <rFont val="Arial"/>
        <family val="2"/>
      </rPr>
      <t>Total</t>
    </r>
  </si>
  <si>
    <t>22  Station 2 Property</t>
  </si>
  <si>
    <t>23  Airpacks</t>
  </si>
  <si>
    <t>24  Rescue Tools</t>
  </si>
  <si>
    <t>25 Staff Vehicle</t>
  </si>
  <si>
    <r>
      <t xml:space="preserve">26  </t>
    </r>
    <r>
      <rPr>
        <b/>
        <sz val="8"/>
        <rFont val="Arial"/>
        <family val="2"/>
      </rPr>
      <t>Total</t>
    </r>
  </si>
  <si>
    <t>27  Ending balance (prior years)</t>
  </si>
  <si>
    <r>
      <t xml:space="preserve">28  </t>
    </r>
    <r>
      <rPr>
        <b/>
        <sz val="8"/>
        <rFont val="Arial"/>
        <family val="2"/>
      </rPr>
      <t>RESERVED FOR FUTURE EXPENDITURE</t>
    </r>
  </si>
  <si>
    <t>29  TOTAL REQUIREMENTS</t>
  </si>
  <si>
    <t>*The balance of cash, cash equivalents and investments in the fund at the beginning of the budget year</t>
  </si>
  <si>
    <t>FORM</t>
  </si>
  <si>
    <t>LB-20</t>
  </si>
  <si>
    <t>RESOURCES</t>
  </si>
  <si>
    <t>GENERAL FUND</t>
  </si>
  <si>
    <t>(Fund)</t>
  </si>
  <si>
    <t>LOWELL RURAL FIRE PROTECTION DISTRICT</t>
  </si>
  <si>
    <t>(Name of Municipal Corporation)</t>
  </si>
  <si>
    <r>
      <t>RESOURCE DESCRIPTION</t>
    </r>
    <r>
      <rPr>
        <sz val="12"/>
        <rFont val="Calibri"/>
        <family val="2"/>
      </rPr>
      <t xml:space="preserve">
</t>
    </r>
  </si>
  <si>
    <t>Proposed By
Budget Officer</t>
  </si>
  <si>
    <t>Approved By
Budget Committee</t>
  </si>
  <si>
    <t>Adopted By
Governing Body</t>
  </si>
  <si>
    <r>
      <t xml:space="preserve">Available cash on hand* (cash basis) </t>
    </r>
    <r>
      <rPr>
        <b/>
        <sz val="9"/>
        <rFont val="Calibri"/>
        <family val="2"/>
      </rPr>
      <t>or</t>
    </r>
  </si>
  <si>
    <t>Net working capital (accrual basis)</t>
  </si>
  <si>
    <t>Previously levied taxes estimated to be received</t>
  </si>
  <si>
    <t>Interest</t>
  </si>
  <si>
    <t>Transferred IN, from other funds</t>
  </si>
  <si>
    <t xml:space="preserve"> OTHER RESOURCES</t>
  </si>
  <si>
    <t>Misc. receipts</t>
  </si>
  <si>
    <t>Grants</t>
  </si>
  <si>
    <t>Capital Related Debt</t>
  </si>
  <si>
    <t>Total resources, except taxes to be levied</t>
  </si>
  <si>
    <t>Taxes estimated to be received</t>
  </si>
  <si>
    <t>Taxes collected in year levied</t>
  </si>
  <si>
    <t>TOTAL RESOURCES</t>
  </si>
  <si>
    <t>150-504-020 (rev 10-16)</t>
  </si>
  <si>
    <t>REQUIREMENTS SUMMARY</t>
  </si>
  <si>
    <t>NOT ALLOCATED TO AN ORGANIZATIONAL UNIT OR PROGRAM</t>
  </si>
  <si>
    <t>LB-30</t>
  </si>
  <si>
    <t>General Fund</t>
  </si>
  <si>
    <t>REQUIREMENTS DESCRIPTION</t>
  </si>
  <si>
    <t xml:space="preserve"> PERSONNEL SERVICES NOT ALLOCATED</t>
  </si>
  <si>
    <t>3  TOTAL PERSONNEL SERVICES</t>
  </si>
  <si>
    <t xml:space="preserve">    Total Full-Time Equivalent (FTE)</t>
  </si>
  <si>
    <t>MATERIALS AND SERVICES NOT ALLOCATED</t>
  </si>
  <si>
    <t>5  Administration</t>
  </si>
  <si>
    <t>6  Firefighting &amp; Rescue</t>
  </si>
  <si>
    <t>7 TOTAL MATERIALS AND SERVICES</t>
  </si>
  <si>
    <t>CAPITAL OUTLAY NOT ALLOCATED</t>
  </si>
  <si>
    <t>8 Administration</t>
  </si>
  <si>
    <t>9  Firefighting &amp; Rescue</t>
  </si>
  <si>
    <t>10  TOTAL CAPITAL OUTLAY</t>
  </si>
  <si>
    <t>DEBT SERVICE</t>
  </si>
  <si>
    <t>11  Station 2 Loan</t>
  </si>
  <si>
    <t>12  Tender Loan</t>
  </si>
  <si>
    <t>13 TOTAL DEBT SERVICE</t>
  </si>
  <si>
    <t>SPECIAL PAYMENTS</t>
  </si>
  <si>
    <t>16 TOTAL SPECIAL PAYMENTS</t>
  </si>
  <si>
    <t>INTERFUND TRANSFERS</t>
  </si>
  <si>
    <t>17  Equipment Reserve Fund</t>
  </si>
  <si>
    <t>22 TOTAL INTERFUND TRANSFERS</t>
  </si>
  <si>
    <t>OPERATING CONTINGENCY</t>
  </si>
  <si>
    <t>23  TOTAL OPERATING CONTINGENCY</t>
  </si>
  <si>
    <t>24 Total Requirements Allocated</t>
  </si>
  <si>
    <t xml:space="preserve">25 Total Org./Prog. Requirements </t>
  </si>
  <si>
    <t>26 Reserved for future expenditure</t>
  </si>
  <si>
    <t>28 UNAPPROPRIATED ENDING FUND BALANCE</t>
  </si>
  <si>
    <r>
      <t xml:space="preserve">29        </t>
    </r>
    <r>
      <rPr>
        <b/>
        <sz val="10"/>
        <rFont val="Arial"/>
        <family val="2"/>
      </rPr>
      <t>TOTAL REQUIREMENTS</t>
    </r>
  </si>
  <si>
    <t>150-504-030  (Rev 10/14)</t>
  </si>
  <si>
    <t>DETAILED REQUIREMENTS</t>
  </si>
  <si>
    <t>LB-31</t>
  </si>
  <si>
    <t>REQUIREMENTS FOR:                                            Administration</t>
  </si>
  <si>
    <t>Proposed by</t>
  </si>
  <si>
    <t>Approved by</t>
  </si>
  <si>
    <t>Adopted by</t>
  </si>
  <si>
    <t>1  Payroll Expense</t>
  </si>
  <si>
    <t>150-504-031  (Rev 03-15)</t>
  </si>
  <si>
    <t>* When budgeting for Personnel Services Expenditures, include number of related full-time equivalent positions.</t>
  </si>
  <si>
    <t>page ___1_of 1__</t>
  </si>
  <si>
    <t>REQUIREMENTS FOR:                                            Firefighting &amp; Rescue</t>
  </si>
  <si>
    <t>1  Chief Expense</t>
  </si>
  <si>
    <t>2  Prevention &amp; Pub Ed</t>
  </si>
  <si>
    <t>3  Logistics &amp; Meals</t>
  </si>
  <si>
    <t>4  Volunteer Expense</t>
  </si>
  <si>
    <t>5  Gas/Oil/Tires</t>
  </si>
  <si>
    <t>6  Utilities</t>
  </si>
  <si>
    <t>7  Dispatch Assessment</t>
  </si>
  <si>
    <t>8  Volunteer Insurance</t>
  </si>
  <si>
    <t>9  Liability/Workers Comp</t>
  </si>
  <si>
    <t>10  Training</t>
  </si>
  <si>
    <t>11  EMT Supplies</t>
  </si>
  <si>
    <t>12  Building &amp; Grounds</t>
  </si>
  <si>
    <t>13  Vehicle Maintanence &amp; Repair</t>
  </si>
  <si>
    <t>14  Firefighting Equipment</t>
  </si>
  <si>
    <t>15  Equipment Maintanence &amp; Repair</t>
  </si>
  <si>
    <t>16  Household Supplies</t>
  </si>
  <si>
    <t>17  Misc. Supplies</t>
  </si>
  <si>
    <t>18  Firefighting Supplies</t>
  </si>
  <si>
    <t>19  EMT Education Grant</t>
  </si>
  <si>
    <t>20  TOTAL</t>
  </si>
  <si>
    <t>21 Transfer to Other Funds</t>
  </si>
  <si>
    <t>22 Transfer to Reserve Fund</t>
  </si>
  <si>
    <t>23 TOTAL</t>
  </si>
  <si>
    <t>24 Capital Outlay</t>
  </si>
  <si>
    <t xml:space="preserve">25  Station 2 </t>
  </si>
  <si>
    <t>27 Computer Equipment</t>
  </si>
  <si>
    <t>28  Station 2 Purchase/Upgrades</t>
  </si>
  <si>
    <t>29  Training Station Improvements</t>
  </si>
  <si>
    <t>31  TOTAL</t>
  </si>
  <si>
    <t>32  General Operating Contingency</t>
  </si>
  <si>
    <t>33  Debt Services</t>
  </si>
  <si>
    <t>34  Station 2 Loan Payment Principal</t>
  </si>
  <si>
    <t>35  Station 2 Loan Payment Interest</t>
  </si>
  <si>
    <t>36  Tender Loan Payment Principal</t>
  </si>
  <si>
    <t>37  Tender Loan Payment Interest</t>
  </si>
  <si>
    <t>38  TOTAL</t>
  </si>
  <si>
    <t>39 Ending balance (prior years)</t>
  </si>
  <si>
    <r>
      <t xml:space="preserve">40  </t>
    </r>
    <r>
      <rPr>
        <b/>
        <sz val="8"/>
        <rFont val="Arial"/>
        <family val="2"/>
      </rPr>
      <t>UNAPPROPRIATED ENDING FUND BALANCE</t>
    </r>
  </si>
  <si>
    <t>41    TOTAL REQUIREMENTS</t>
  </si>
  <si>
    <t>page ______</t>
  </si>
  <si>
    <t>Notice of Property Tax and Certification of Intent to Impose a Tax, Fee, Assessment or Charge on Property</t>
  </si>
  <si>
    <t>FORM LB-50</t>
  </si>
  <si>
    <t>To assessor of LANE County</t>
  </si>
  <si>
    <t xml:space="preserve">Check here if this is </t>
  </si>
  <si>
    <t>Be sure to read instructions in the Notice of Property Tax Levy Forms and Instruction booklet</t>
  </si>
  <si>
    <t>an amended form.</t>
  </si>
  <si>
    <t>The</t>
  </si>
  <si>
    <t>has the responsibility and authority to place the following property tax, fee, charge or assessment</t>
  </si>
  <si>
    <t>District Name</t>
  </si>
  <si>
    <t>on the tax roll of</t>
  </si>
  <si>
    <t>Lane</t>
  </si>
  <si>
    <t>County.  The property tax, fee, charge or assessment is categorized as stated by this form.</t>
  </si>
  <si>
    <t>County Name</t>
  </si>
  <si>
    <t>389 N. Pioneer St.</t>
  </si>
  <si>
    <t>Lowell</t>
  </si>
  <si>
    <t>OR</t>
  </si>
  <si>
    <t>97452</t>
  </si>
  <si>
    <t>Mailing Address of District</t>
  </si>
  <si>
    <t>City</t>
  </si>
  <si>
    <t>State</t>
  </si>
  <si>
    <t>ZIP code</t>
  </si>
  <si>
    <t>Date</t>
  </si>
  <si>
    <t>Lon Dragt</t>
  </si>
  <si>
    <t>Fire Chief</t>
  </si>
  <si>
    <t>541-937-3393</t>
  </si>
  <si>
    <t>dragt2300@gmail.com</t>
  </si>
  <si>
    <t>Contact Person</t>
  </si>
  <si>
    <t>Title</t>
  </si>
  <si>
    <t>Daytime Telephone</t>
  </si>
  <si>
    <t>Contact Person E-Mail</t>
  </si>
  <si>
    <r>
      <t>CERTIFICATION -</t>
    </r>
    <r>
      <rPr>
        <sz val="11"/>
        <rFont val="Arial"/>
        <family val="2"/>
      </rPr>
      <t xml:space="preserve"> You </t>
    </r>
    <r>
      <rPr>
        <b/>
        <sz val="11"/>
        <rFont val="Arial"/>
        <family val="2"/>
      </rPr>
      <t>must</t>
    </r>
    <r>
      <rPr>
        <sz val="11"/>
        <rFont val="Arial"/>
        <family val="2"/>
      </rPr>
      <t xml:space="preserve"> check one box if your district is subject to Local Budget Law.</t>
    </r>
  </si>
  <si>
    <t>The tax rate or levy amounts certified in Part I are within the tax rate or levy amounts approved by the budget committee.</t>
  </si>
  <si>
    <t>The tax rate or levy amounts certified in Part I were changed by the governing body and republished as required in ORS 294.456.</t>
  </si>
  <si>
    <t>PART I:  TAXES TO BE IMPOSED</t>
  </si>
  <si>
    <t>Subject to</t>
  </si>
  <si>
    <t>General Government Limits</t>
  </si>
  <si>
    <t xml:space="preserve">   </t>
  </si>
  <si>
    <r>
      <t>Rate -</t>
    </r>
    <r>
      <rPr>
        <b/>
        <sz val="10"/>
        <rFont val="Arial"/>
        <family val="2"/>
      </rPr>
      <t>or</t>
    </r>
    <r>
      <rPr>
        <sz val="11"/>
        <color theme="1"/>
        <rFont val="Calibri"/>
        <family val="2"/>
        <scheme val="minor"/>
      </rPr>
      <t>- Dollar Amount</t>
    </r>
  </si>
  <si>
    <r>
      <t xml:space="preserve">Rate per $1,000 </t>
    </r>
    <r>
      <rPr>
        <b/>
        <sz val="11"/>
        <rFont val="Arial"/>
        <family val="2"/>
      </rPr>
      <t>or</t>
    </r>
    <r>
      <rPr>
        <sz val="11"/>
        <rFont val="Arial"/>
        <family val="2"/>
      </rPr>
      <t xml:space="preserve"> Total dollar amount levied (within permanent rate limit) . . .</t>
    </r>
  </si>
  <si>
    <t>Local option operating tax . . . . . . . . . . . . . . . . . . . . . . . . . . . . . . . . . . . . . . . . . . . . . . . . . . . . . .</t>
  </si>
  <si>
    <t>Local option capital project tax . . . . . . . . . . . . . . . . . . . . . . . .  . . . . . . . . . . . . . .</t>
  </si>
  <si>
    <r>
      <t xml:space="preserve">Excluded from            </t>
    </r>
    <r>
      <rPr>
        <b/>
        <u/>
        <sz val="10"/>
        <rFont val="Arial"/>
        <family val="2"/>
      </rPr>
      <t>Measure 5 Limits</t>
    </r>
  </si>
  <si>
    <t xml:space="preserve">City of Portland Levy for pension and disability obligations . . . . . . . . . . . . . . . . . . . . . . . . . </t>
  </si>
  <si>
    <t>Dollar Amount of Bond Levy</t>
  </si>
  <si>
    <t>5a.</t>
  </si>
  <si>
    <r>
      <t xml:space="preserve">Levy for bonded indebtedness from bonds approved by voters </t>
    </r>
    <r>
      <rPr>
        <b/>
        <sz val="11"/>
        <rFont val="Arial"/>
        <family val="2"/>
      </rPr>
      <t xml:space="preserve">prior </t>
    </r>
    <r>
      <rPr>
        <sz val="11"/>
        <rFont val="Arial"/>
        <family val="2"/>
      </rPr>
      <t xml:space="preserve">to October 6, 2001 . . . . . . . . . . . . </t>
    </r>
  </si>
  <si>
    <t>5b.</t>
  </si>
  <si>
    <r>
      <t xml:space="preserve">Levy for bonded indebtedness from bonds approved by voters </t>
    </r>
    <r>
      <rPr>
        <b/>
        <sz val="11"/>
        <rFont val="Arial"/>
        <family val="2"/>
      </rPr>
      <t>on or after</t>
    </r>
    <r>
      <rPr>
        <sz val="11"/>
        <rFont val="Arial"/>
        <family val="2"/>
      </rPr>
      <t xml:space="preserve"> October 6, 2001  . . . . . . . . . . . . . . . . . . . . . . . . .</t>
    </r>
  </si>
  <si>
    <t>5c.</t>
  </si>
  <si>
    <t>Total levy for bonded indebtedness not subject to Measure 5 or Measure 50 (total of 5a + 5b) . . . . . . . . . . . . .</t>
  </si>
  <si>
    <t>PART II:  RATE LIMIT CERTIFICATION</t>
  </si>
  <si>
    <t xml:space="preserve">Permanent rate limit in dollars and cents per $1,000 . . . . . . . . . . . . . . . . . . . . . . . . . . . . . . . . . . . . . . . . . . . . . . . . . . . . </t>
  </si>
  <si>
    <r>
      <t xml:space="preserve">Election date when your </t>
    </r>
    <r>
      <rPr>
        <b/>
        <sz val="11"/>
        <rFont val="Arial"/>
        <family val="2"/>
      </rPr>
      <t xml:space="preserve">new district </t>
    </r>
    <r>
      <rPr>
        <sz val="11"/>
        <rFont val="Arial"/>
        <family val="2"/>
      </rPr>
      <t xml:space="preserve">received voter approval for your permanent rate limit . . . . . . . . . . . . . . . . . . . . . . . . . . . . . . . . . . . . . . . . . . . . . . . . </t>
    </r>
  </si>
  <si>
    <r>
      <rPr>
        <b/>
        <sz val="11"/>
        <rFont val="Arial"/>
        <family val="2"/>
      </rPr>
      <t>Estimated</t>
    </r>
    <r>
      <rPr>
        <sz val="11"/>
        <rFont val="Arial"/>
        <family val="2"/>
      </rPr>
      <t xml:space="preserve"> permanent rate limit for newly </t>
    </r>
    <r>
      <rPr>
        <b/>
        <sz val="11"/>
        <rFont val="Arial"/>
        <family val="2"/>
      </rPr>
      <t>merged/consolidated district</t>
    </r>
    <r>
      <rPr>
        <sz val="11"/>
        <rFont val="Arial"/>
        <family val="2"/>
      </rPr>
      <t xml:space="preserve"> . . . . . . . . . .. . . . . . . . . . . . . . . . . . . . . . . . . . . </t>
    </r>
  </si>
  <si>
    <r>
      <t xml:space="preserve">PART III:  SCHEDULE OF LOCAL OPTION TAXES  - </t>
    </r>
    <r>
      <rPr>
        <sz val="11"/>
        <rFont val="Arial"/>
        <family val="2"/>
      </rPr>
      <t xml:space="preserve"> Enter all local option taxes on this schedule.  If there are more than two taxes,</t>
    </r>
  </si>
  <si>
    <t xml:space="preserve">   attach a sheet showing the information for each.</t>
  </si>
  <si>
    <t>Purpose</t>
  </si>
  <si>
    <t>Date voters approved</t>
  </si>
  <si>
    <t>First tax year</t>
  </si>
  <si>
    <t xml:space="preserve">Final tax year </t>
  </si>
  <si>
    <r>
      <t>Tax amount -</t>
    </r>
    <r>
      <rPr>
        <b/>
        <sz val="10"/>
        <rFont val="Arial"/>
        <family val="2"/>
      </rPr>
      <t>or</t>
    </r>
    <r>
      <rPr>
        <sz val="11"/>
        <color theme="1"/>
        <rFont val="Calibri"/>
        <family val="2"/>
        <scheme val="minor"/>
      </rPr>
      <t>- rate</t>
    </r>
  </si>
  <si>
    <t>(operating, capital project, or mixed)</t>
  </si>
  <si>
    <t>local option ballot measure</t>
  </si>
  <si>
    <t>levied</t>
  </si>
  <si>
    <t>to be levied</t>
  </si>
  <si>
    <t>authorized per year by voters</t>
  </si>
  <si>
    <t>Part IV. SPECIAL ASSESSMENTS, FEES AND CHARGES</t>
  </si>
  <si>
    <t>Description</t>
  </si>
  <si>
    <t>Subject to General Government Limitation</t>
  </si>
  <si>
    <t>Excluded from Measure 5 Limitation</t>
  </si>
  <si>
    <t>If fees, charges, or assessments will be imposed on specific property within your district, you must attach a complete listing of</t>
  </si>
  <si>
    <t>properties, by assessor’s account number, to which fees, charges, or assessments will be imposed. Show the fees, charges, or</t>
  </si>
  <si>
    <t>assessments uniformly imposed on the properties. If these amounts are not uniform, show the amount imposed on each property.</t>
  </si>
  <si>
    <r>
      <t xml:space="preserve">The authority for putting these assessments on the roll is ORS __________________ </t>
    </r>
    <r>
      <rPr>
        <b/>
        <sz val="9"/>
        <rFont val="Arial"/>
        <family val="2"/>
      </rPr>
      <t>(Must be completed if you</t>
    </r>
    <r>
      <rPr>
        <b/>
        <sz val="10"/>
        <rFont val="Arial"/>
        <family val="2"/>
      </rPr>
      <t xml:space="preserve"> </t>
    </r>
    <r>
      <rPr>
        <b/>
        <sz val="9"/>
        <rFont val="Arial"/>
        <family val="2"/>
      </rPr>
      <t>have an entry in Part IV)</t>
    </r>
  </si>
  <si>
    <t>150-504-073-7 (Rev. 12-15)</t>
  </si>
  <si>
    <t>(see the back for worksheet for lines 5a, 5b, and 5c)</t>
  </si>
  <si>
    <t>File with your assessor no later than JULY 15, unless granted an extension in writing.</t>
  </si>
  <si>
    <t>Year 2016-17</t>
  </si>
  <si>
    <t>2017-18</t>
  </si>
  <si>
    <t>Budget for Next Year  2018-19</t>
  </si>
  <si>
    <t>Second Preceding
Year 2015-16</t>
  </si>
  <si>
    <t>First Preceding
Year 2016-17</t>
  </si>
  <si>
    <t>Adopted Budget
This Year
Year 2017-18</t>
  </si>
  <si>
    <t>Budget for Next Year 2018-2019</t>
  </si>
  <si>
    <t>Budget For Next Year 2018-19</t>
  </si>
  <si>
    <t>2018-2019</t>
  </si>
  <si>
    <t>3  Chief Salary</t>
  </si>
  <si>
    <t>2  PERS</t>
  </si>
  <si>
    <t>4  Health Insurance</t>
  </si>
  <si>
    <t>5  Office Worker/Administrative Aid</t>
  </si>
  <si>
    <t>6  Permanent Part-Time Firefighter/EMT</t>
  </si>
  <si>
    <t>7  Firefighter/EMT</t>
  </si>
  <si>
    <t>9  Firefighter/EMT/Training Coordinator</t>
  </si>
  <si>
    <r>
      <t xml:space="preserve">10  </t>
    </r>
    <r>
      <rPr>
        <b/>
        <sz val="8"/>
        <rFont val="Arial"/>
        <family val="2"/>
      </rPr>
      <t>TOTAL</t>
    </r>
  </si>
  <si>
    <t>11  Material &amp; Services</t>
  </si>
  <si>
    <t>12  Office Supplies</t>
  </si>
  <si>
    <t>13  Legal Services</t>
  </si>
  <si>
    <t>14  Audit</t>
  </si>
  <si>
    <t>15  Property &amp; Liability Insurance</t>
  </si>
  <si>
    <t>16  Budget Publication</t>
  </si>
  <si>
    <t>17  Elections</t>
  </si>
  <si>
    <t>18 Filing Fees</t>
  </si>
  <si>
    <t>19  Dues &amp; Subscriptions</t>
  </si>
  <si>
    <t>20  Fidelity Bond</t>
  </si>
  <si>
    <t>21  Interest Expense</t>
  </si>
  <si>
    <t>22  Copier Lease</t>
  </si>
  <si>
    <t>24  Board Administration</t>
  </si>
  <si>
    <t>25  Board Training</t>
  </si>
  <si>
    <t>26  Board Travel</t>
  </si>
  <si>
    <t>23  Copier Expense</t>
  </si>
  <si>
    <t>27  Office Equipment (small)</t>
  </si>
  <si>
    <t>28  Instructor Pay</t>
  </si>
  <si>
    <t>29  Bank Service Charge</t>
  </si>
  <si>
    <t>30  Communication Equipment</t>
  </si>
  <si>
    <r>
      <t>31</t>
    </r>
    <r>
      <rPr>
        <b/>
        <sz val="8"/>
        <rFont val="Arial"/>
        <family val="2"/>
      </rPr>
      <t xml:space="preserve">  TOTAL</t>
    </r>
  </si>
  <si>
    <t>32  Capital Outlay</t>
  </si>
  <si>
    <t>34  Computer Equipment</t>
  </si>
  <si>
    <r>
      <t xml:space="preserve">35  </t>
    </r>
    <r>
      <rPr>
        <b/>
        <sz val="8"/>
        <rFont val="Arial"/>
        <family val="2"/>
      </rPr>
      <t>TOTAL</t>
    </r>
  </si>
  <si>
    <t>36 Total Full Time Equivalent (FTE)*</t>
  </si>
  <si>
    <t>37 Ending balance (prior years)</t>
  </si>
  <si>
    <r>
      <t xml:space="preserve">38 </t>
    </r>
    <r>
      <rPr>
        <b/>
        <sz val="8"/>
        <rFont val="Arial"/>
        <family val="2"/>
      </rPr>
      <t>UNAPPROPRIATED ENDING FUND BALANCE</t>
    </r>
  </si>
  <si>
    <t>39    TOTAL REQUIREMENTS</t>
  </si>
  <si>
    <t>8  Temporary Firefighter/EMT Part-Time (Call Back)</t>
  </si>
  <si>
    <r>
      <t xml:space="preserve">21  </t>
    </r>
    <r>
      <rPr>
        <b/>
        <sz val="8"/>
        <rFont val="Arial"/>
        <family val="2"/>
      </rPr>
      <t>Capital Outlay</t>
    </r>
  </si>
  <si>
    <t>26  Turnouts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</si>
</sst>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_)"/>
    <numFmt numFmtId="165" formatCode="_(* #,##0_);_(* \(#,##0\);_(* &quot;-&quot;??_);_(@_)"/>
    <numFmt numFmtId="166" formatCode="0.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b/>
      <sz val="9"/>
      <name val="Calibri"/>
      <family val="2"/>
    </font>
    <font>
      <b/>
      <sz val="9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Courier New"/>
      <family val="3"/>
    </font>
    <font>
      <sz val="6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sz val="9.5"/>
      <name val="Arial"/>
      <family val="2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0" fontId="18" fillId="0" borderId="0"/>
  </cellStyleXfs>
  <cellXfs count="38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0" fillId="2" borderId="8" xfId="0" applyFill="1" applyBorder="1"/>
    <xf numFmtId="0" fontId="5" fillId="2" borderId="8" xfId="0" applyFont="1" applyFill="1" applyBorder="1"/>
    <xf numFmtId="0" fontId="0" fillId="0" borderId="8" xfId="0" applyFont="1" applyBorder="1" applyAlignment="1">
      <alignment horizontal="center"/>
    </xf>
    <xf numFmtId="0" fontId="4" fillId="2" borderId="8" xfId="0" applyFont="1" applyFill="1" applyBorder="1"/>
    <xf numFmtId="0" fontId="5" fillId="0" borderId="8" xfId="0" applyFont="1" applyBorder="1"/>
    <xf numFmtId="0" fontId="4" fillId="0" borderId="8" xfId="0" applyFont="1" applyBorder="1"/>
    <xf numFmtId="0" fontId="5" fillId="0" borderId="8" xfId="0" applyFont="1" applyBorder="1" applyAlignment="1">
      <alignment horizontal="left"/>
    </xf>
    <xf numFmtId="0" fontId="5" fillId="0" borderId="2" xfId="0" applyFont="1" applyBorder="1"/>
    <xf numFmtId="0" fontId="4" fillId="0" borderId="2" xfId="0" applyFont="1" applyBorder="1"/>
    <xf numFmtId="0" fontId="4" fillId="2" borderId="2" xfId="0" applyFont="1" applyFill="1" applyBorder="1"/>
    <xf numFmtId="0" fontId="5" fillId="0" borderId="2" xfId="0" applyFont="1" applyBorder="1" applyAlignment="1">
      <alignment horizontal="left"/>
    </xf>
    <xf numFmtId="0" fontId="5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4" fillId="2" borderId="7" xfId="0" applyFont="1" applyFill="1" applyBorder="1"/>
    <xf numFmtId="0" fontId="0" fillId="0" borderId="7" xfId="0" applyFont="1" applyBorder="1" applyAlignment="1">
      <alignment horizontal="center"/>
    </xf>
    <xf numFmtId="0" fontId="0" fillId="0" borderId="0" xfId="0" applyBorder="1"/>
    <xf numFmtId="0" fontId="3" fillId="0" borderId="12" xfId="0" applyFont="1" applyBorder="1" applyAlignment="1"/>
    <xf numFmtId="0" fontId="8" fillId="0" borderId="0" xfId="0" applyFont="1" applyAlignment="1">
      <alignment horizontal="center"/>
    </xf>
    <xf numFmtId="0" fontId="11" fillId="0" borderId="0" xfId="0" applyFont="1"/>
    <xf numFmtId="0" fontId="13" fillId="0" borderId="1" xfId="0" applyFont="1" applyBorder="1"/>
    <xf numFmtId="0" fontId="13" fillId="0" borderId="1" xfId="0" applyFont="1" applyBorder="1" applyAlignment="1"/>
    <xf numFmtId="0" fontId="11" fillId="0" borderId="0" xfId="0" applyFont="1" applyBorder="1"/>
    <xf numFmtId="0" fontId="8" fillId="2" borderId="8" xfId="0" applyFont="1" applyFill="1" applyBorder="1" applyAlignment="1">
      <alignment horizontal="center"/>
    </xf>
    <xf numFmtId="0" fontId="15" fillId="2" borderId="8" xfId="0" applyFont="1" applyFill="1" applyBorder="1"/>
    <xf numFmtId="0" fontId="15" fillId="0" borderId="0" xfId="0" applyFont="1" applyBorder="1"/>
    <xf numFmtId="0" fontId="8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8" xfId="0" applyFont="1" applyBorder="1"/>
    <xf numFmtId="0" fontId="8" fillId="0" borderId="8" xfId="0" applyFont="1" applyBorder="1" applyAlignment="1">
      <alignment horizontal="left" readingOrder="1"/>
    </xf>
    <xf numFmtId="0" fontId="13" fillId="0" borderId="8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2" borderId="8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/>
    <xf numFmtId="0" fontId="17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3" fillId="0" borderId="10" xfId="0" applyFont="1" applyBorder="1"/>
    <xf numFmtId="0" fontId="17" fillId="0" borderId="11" xfId="0" applyFont="1" applyBorder="1" applyAlignment="1">
      <alignment horizontal="center"/>
    </xf>
    <xf numFmtId="0" fontId="15" fillId="0" borderId="12" xfId="0" applyFont="1" applyFill="1" applyBorder="1" applyAlignment="1"/>
    <xf numFmtId="0" fontId="19" fillId="0" borderId="0" xfId="2" applyFont="1"/>
    <xf numFmtId="0" fontId="18" fillId="0" borderId="0" xfId="2"/>
    <xf numFmtId="0" fontId="20" fillId="0" borderId="0" xfId="2" applyFont="1"/>
    <xf numFmtId="0" fontId="18" fillId="0" borderId="0" xfId="3"/>
    <xf numFmtId="0" fontId="19" fillId="0" borderId="0" xfId="2" applyFont="1" applyAlignment="1"/>
    <xf numFmtId="0" fontId="0" fillId="0" borderId="0" xfId="0" applyAlignment="1"/>
    <xf numFmtId="0" fontId="19" fillId="0" borderId="1" xfId="2" applyFont="1" applyBorder="1"/>
    <xf numFmtId="0" fontId="18" fillId="0" borderId="1" xfId="2" applyFont="1" applyBorder="1" applyAlignment="1">
      <alignment horizontal="center" vertical="top"/>
    </xf>
    <xf numFmtId="0" fontId="5" fillId="0" borderId="2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 vertical="top"/>
    </xf>
    <xf numFmtId="0" fontId="5" fillId="2" borderId="8" xfId="2" applyFont="1" applyFill="1" applyBorder="1"/>
    <xf numFmtId="0" fontId="5" fillId="0" borderId="8" xfId="2" applyFont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0" borderId="8" xfId="2" applyFont="1" applyBorder="1"/>
    <xf numFmtId="3" fontId="4" fillId="0" borderId="8" xfId="2" applyNumberFormat="1" applyFont="1" applyBorder="1" applyAlignment="1">
      <alignment horizontal="center"/>
    </xf>
    <xf numFmtId="0" fontId="5" fillId="0" borderId="8" xfId="2" applyFont="1" applyBorder="1" applyAlignment="1">
      <alignment horizontal="left"/>
    </xf>
    <xf numFmtId="0" fontId="7" fillId="0" borderId="8" xfId="2" applyFont="1" applyBorder="1"/>
    <xf numFmtId="3" fontId="21" fillId="0" borderId="2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left" vertical="center"/>
    </xf>
    <xf numFmtId="3" fontId="21" fillId="0" borderId="2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left" vertical="center"/>
    </xf>
    <xf numFmtId="3" fontId="4" fillId="2" borderId="17" xfId="2" applyNumberFormat="1" applyFont="1" applyFill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0" fillId="2" borderId="18" xfId="0" applyFill="1" applyBorder="1" applyAlignment="1"/>
    <xf numFmtId="0" fontId="7" fillId="0" borderId="8" xfId="2" applyFont="1" applyBorder="1" applyAlignment="1">
      <alignment vertical="center"/>
    </xf>
    <xf numFmtId="3" fontId="6" fillId="0" borderId="2" xfId="2" applyNumberFormat="1" applyFont="1" applyBorder="1" applyAlignment="1">
      <alignment horizontal="center"/>
    </xf>
    <xf numFmtId="0" fontId="7" fillId="2" borderId="8" xfId="2" applyFont="1" applyFill="1" applyBorder="1" applyAlignment="1">
      <alignment vertical="center"/>
    </xf>
    <xf numFmtId="0" fontId="5" fillId="0" borderId="23" xfId="2" applyFont="1" applyBorder="1" applyAlignment="1">
      <alignment horizontal="center" vertical="center"/>
    </xf>
    <xf numFmtId="0" fontId="5" fillId="3" borderId="8" xfId="2" applyFont="1" applyFill="1" applyBorder="1"/>
    <xf numFmtId="3" fontId="4" fillId="3" borderId="8" xfId="2" applyNumberFormat="1" applyFont="1" applyFill="1" applyBorder="1" applyAlignment="1">
      <alignment horizontal="center"/>
    </xf>
    <xf numFmtId="3" fontId="21" fillId="0" borderId="2" xfId="2" applyNumberFormat="1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0" fontId="5" fillId="2" borderId="8" xfId="2" applyFont="1" applyFill="1" applyBorder="1" applyAlignment="1">
      <alignment vertical="center"/>
    </xf>
    <xf numFmtId="3" fontId="4" fillId="0" borderId="8" xfId="3" applyNumberFormat="1" applyFont="1" applyBorder="1" applyAlignment="1">
      <alignment horizontal="center"/>
    </xf>
    <xf numFmtId="0" fontId="5" fillId="0" borderId="8" xfId="3" applyFont="1" applyBorder="1" applyAlignment="1">
      <alignment horizontal="left"/>
    </xf>
    <xf numFmtId="3" fontId="5" fillId="0" borderId="2" xfId="2" applyNumberFormat="1" applyFont="1" applyBorder="1" applyAlignment="1">
      <alignment horizontal="center"/>
    </xf>
    <xf numFmtId="0" fontId="5" fillId="0" borderId="8" xfId="2" applyFont="1" applyBorder="1" applyAlignment="1">
      <alignment vertical="center"/>
    </xf>
    <xf numFmtId="3" fontId="4" fillId="0" borderId="8" xfId="2" applyNumberFormat="1" applyFont="1" applyBorder="1" applyAlignment="1">
      <alignment horizontal="center" vertical="center"/>
    </xf>
    <xf numFmtId="0" fontId="5" fillId="0" borderId="8" xfId="2" applyFont="1" applyBorder="1" applyAlignment="1">
      <alignment horizontal="left" vertical="center"/>
    </xf>
    <xf numFmtId="3" fontId="4" fillId="2" borderId="25" xfId="2" applyNumberFormat="1" applyFont="1" applyFill="1" applyBorder="1" applyAlignment="1"/>
    <xf numFmtId="3" fontId="4" fillId="2" borderId="26" xfId="2" applyNumberFormat="1" applyFont="1" applyFill="1" applyBorder="1" applyAlignment="1"/>
    <xf numFmtId="3" fontId="4" fillId="3" borderId="20" xfId="2" applyNumberFormat="1" applyFont="1" applyFill="1" applyBorder="1" applyAlignment="1">
      <alignment horizontal="center"/>
    </xf>
    <xf numFmtId="0" fontId="7" fillId="0" borderId="20" xfId="2" applyFont="1" applyBorder="1" applyAlignment="1"/>
    <xf numFmtId="3" fontId="4" fillId="0" borderId="7" xfId="2" applyNumberFormat="1" applyFont="1" applyBorder="1" applyAlignment="1">
      <alignment horizontal="center"/>
    </xf>
    <xf numFmtId="0" fontId="7" fillId="0" borderId="7" xfId="2" applyFont="1" applyBorder="1"/>
    <xf numFmtId="0" fontId="7" fillId="0" borderId="8" xfId="2" applyFont="1" applyBorder="1" applyAlignment="1">
      <alignment horizontal="left"/>
    </xf>
    <xf numFmtId="3" fontId="4" fillId="2" borderId="8" xfId="2" applyNumberFormat="1" applyFont="1" applyFill="1" applyBorder="1" applyAlignment="1">
      <alignment horizontal="center"/>
    </xf>
    <xf numFmtId="0" fontId="5" fillId="0" borderId="20" xfId="2" applyFont="1" applyBorder="1"/>
    <xf numFmtId="0" fontId="7" fillId="0" borderId="10" xfId="2" applyFont="1" applyBorder="1" applyAlignment="1">
      <alignment vertical="center"/>
    </xf>
    <xf numFmtId="3" fontId="6" fillId="0" borderId="10" xfId="2" applyNumberFormat="1" applyFont="1" applyBorder="1" applyAlignment="1">
      <alignment horizontal="center" vertical="center"/>
    </xf>
    <xf numFmtId="0" fontId="7" fillId="0" borderId="10" xfId="2" applyFont="1" applyBorder="1" applyAlignment="1">
      <alignment horizontal="left" vertical="center"/>
    </xf>
    <xf numFmtId="0" fontId="18" fillId="0" borderId="0" xfId="2" applyBorder="1"/>
    <xf numFmtId="0" fontId="22" fillId="0" borderId="0" xfId="2" applyFont="1"/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4" borderId="8" xfId="0" applyFont="1" applyFill="1" applyBorder="1"/>
    <xf numFmtId="0" fontId="4" fillId="4" borderId="2" xfId="0" applyFont="1" applyFill="1" applyBorder="1"/>
    <xf numFmtId="0" fontId="21" fillId="0" borderId="9" xfId="0" applyFont="1" applyBorder="1"/>
    <xf numFmtId="0" fontId="21" fillId="0" borderId="10" xfId="0" applyFont="1" applyBorder="1"/>
    <xf numFmtId="0" fontId="21" fillId="0" borderId="11" xfId="0" applyFont="1" applyBorder="1"/>
    <xf numFmtId="0" fontId="6" fillId="0" borderId="0" xfId="0" applyFont="1"/>
    <xf numFmtId="0" fontId="4" fillId="0" borderId="0" xfId="0" applyFont="1" applyBorder="1"/>
    <xf numFmtId="0" fontId="5" fillId="0" borderId="0" xfId="0" applyFont="1"/>
    <xf numFmtId="0" fontId="21" fillId="0" borderId="0" xfId="0" applyFont="1" applyBorder="1"/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left" indent="3"/>
    </xf>
    <xf numFmtId="0" fontId="26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27" xfId="0" applyBorder="1"/>
    <xf numFmtId="0" fontId="28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28" fillId="0" borderId="0" xfId="0" applyFont="1" applyBorder="1" applyAlignment="1">
      <alignment horizontal="centerContinuous"/>
    </xf>
    <xf numFmtId="0" fontId="28" fillId="0" borderId="0" xfId="0" applyFont="1" applyBorder="1"/>
    <xf numFmtId="0" fontId="3" fillId="0" borderId="0" xfId="0" applyFont="1" applyAlignment="1">
      <alignment vertical="top"/>
    </xf>
    <xf numFmtId="0" fontId="0" fillId="0" borderId="0" xfId="0" applyFont="1" applyAlignment="1">
      <alignment horizontal="centerContinuous" vertical="top"/>
    </xf>
    <xf numFmtId="0" fontId="3" fillId="0" borderId="0" xfId="0" applyFont="1" applyAlignment="1">
      <alignment horizontal="centerContinuous" vertical="top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centerContinuous"/>
    </xf>
    <xf numFmtId="0" fontId="0" fillId="0" borderId="0" xfId="0" applyFont="1"/>
    <xf numFmtId="0" fontId="2" fillId="0" borderId="0" xfId="0" applyFont="1"/>
    <xf numFmtId="49" fontId="6" fillId="0" borderId="0" xfId="0" applyNumberFormat="1" applyFon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0" fontId="5" fillId="0" borderId="0" xfId="0" applyFont="1" applyAlignment="1">
      <alignment vertical="top"/>
    </xf>
    <xf numFmtId="0" fontId="5" fillId="0" borderId="19" xfId="0" applyFont="1" applyBorder="1" applyAlignment="1">
      <alignment horizontal="centerContinuous" vertical="top"/>
    </xf>
    <xf numFmtId="0" fontId="5" fillId="0" borderId="19" xfId="0" applyFont="1" applyBorder="1" applyAlignment="1">
      <alignment vertical="top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5" fillId="0" borderId="27" xfId="0" applyFont="1" applyBorder="1" applyAlignment="1">
      <alignment horizontal="centerContinuous" vertical="top"/>
    </xf>
    <xf numFmtId="0" fontId="5" fillId="0" borderId="27" xfId="0" applyFont="1" applyBorder="1" applyAlignment="1">
      <alignment vertical="top"/>
    </xf>
    <xf numFmtId="0" fontId="5" fillId="0" borderId="28" xfId="0" applyFont="1" applyBorder="1" applyAlignment="1">
      <alignment horizontal="centerContinuous" vertical="top"/>
    </xf>
    <xf numFmtId="0" fontId="5" fillId="0" borderId="0" xfId="0" applyFont="1" applyBorder="1" applyAlignment="1">
      <alignment horizontal="centerContinuous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/>
    <xf numFmtId="0" fontId="28" fillId="0" borderId="0" xfId="0" applyFont="1" applyBorder="1" applyAlignment="1"/>
    <xf numFmtId="0" fontId="28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centerContinuous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8" fillId="0" borderId="27" xfId="0" applyFont="1" applyBorder="1"/>
    <xf numFmtId="0" fontId="28" fillId="0" borderId="27" xfId="0" applyFont="1" applyBorder="1" applyAlignment="1">
      <alignment horizontal="left" vertical="top" indent="3"/>
    </xf>
    <xf numFmtId="0" fontId="5" fillId="0" borderId="27" xfId="0" applyFont="1" applyBorder="1" applyAlignment="1">
      <alignment horizontal="center" vertical="top"/>
    </xf>
    <xf numFmtId="0" fontId="2" fillId="0" borderId="0" xfId="0" applyFont="1" applyAlignment="1">
      <alignment horizontal="centerContinuous"/>
    </xf>
    <xf numFmtId="164" fontId="0" fillId="0" borderId="0" xfId="0" applyNumberFormat="1" applyFont="1"/>
    <xf numFmtId="165" fontId="28" fillId="0" borderId="0" xfId="1" applyNumberFormat="1" applyFont="1" applyBorder="1"/>
    <xf numFmtId="0" fontId="28" fillId="0" borderId="0" xfId="0" applyFont="1" applyFill="1"/>
    <xf numFmtId="164" fontId="0" fillId="0" borderId="0" xfId="0" applyNumberFormat="1" applyFont="1" applyFill="1"/>
    <xf numFmtId="0" fontId="0" fillId="0" borderId="27" xfId="0" applyBorder="1" applyAlignment="1">
      <alignment horizontal="right"/>
    </xf>
    <xf numFmtId="0" fontId="28" fillId="0" borderId="0" xfId="0" applyFont="1" applyAlignment="1">
      <alignment horizontal="right"/>
    </xf>
    <xf numFmtId="165" fontId="28" fillId="0" borderId="16" xfId="1" applyNumberFormat="1" applyFont="1" applyBorder="1" applyAlignment="1">
      <alignment horizontal="right"/>
    </xf>
    <xf numFmtId="0" fontId="3" fillId="0" borderId="0" xfId="0" applyFont="1"/>
    <xf numFmtId="0" fontId="0" fillId="0" borderId="0" xfId="0" applyAlignment="1">
      <alignment horizontal="centerContinuous" vertical="top"/>
    </xf>
    <xf numFmtId="0" fontId="28" fillId="0" borderId="0" xfId="0" applyFont="1" applyAlignment="1">
      <alignment horizontal="left"/>
    </xf>
    <xf numFmtId="0" fontId="0" fillId="0" borderId="13" xfId="0" applyFont="1" applyBorder="1" applyAlignment="1">
      <alignment horizontal="centerContinuous"/>
    </xf>
    <xf numFmtId="0" fontId="0" fillId="0" borderId="0" xfId="0" applyFont="1" applyAlignment="1">
      <alignment vertical="center"/>
    </xf>
    <xf numFmtId="0" fontId="0" fillId="0" borderId="17" xfId="0" applyFont="1" applyBorder="1" applyAlignment="1">
      <alignment horizontal="centerContinuous" vertical="center"/>
    </xf>
    <xf numFmtId="0" fontId="4" fillId="0" borderId="0" xfId="0" applyFont="1"/>
    <xf numFmtId="49" fontId="4" fillId="0" borderId="8" xfId="0" applyNumberFormat="1" applyFont="1" applyBorder="1" applyAlignment="1">
      <alignment horizontal="centerContinuous"/>
    </xf>
    <xf numFmtId="49" fontId="4" fillId="0" borderId="30" xfId="0" applyNumberFormat="1" applyFont="1" applyBorder="1" applyAlignment="1">
      <alignment horizontal="center"/>
    </xf>
    <xf numFmtId="49" fontId="4" fillId="0" borderId="28" xfId="0" applyNumberFormat="1" applyFont="1" applyBorder="1" applyAlignment="1">
      <alignment horizontal="center"/>
    </xf>
    <xf numFmtId="49" fontId="4" fillId="0" borderId="28" xfId="0" applyNumberFormat="1" applyFont="1" applyBorder="1" applyAlignment="1">
      <alignment horizontal="centerContinuous"/>
    </xf>
    <xf numFmtId="0" fontId="4" fillId="0" borderId="28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Continuous"/>
    </xf>
    <xf numFmtId="0" fontId="0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49" fontId="6" fillId="0" borderId="0" xfId="0" applyNumberFormat="1" applyFont="1" applyBorder="1" applyAlignment="1"/>
    <xf numFmtId="49" fontId="32" fillId="0" borderId="0" xfId="0" applyNumberFormat="1" applyFont="1" applyBorder="1"/>
    <xf numFmtId="0" fontId="6" fillId="0" borderId="27" xfId="0" applyFont="1" applyBorder="1"/>
    <xf numFmtId="0" fontId="0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Continuous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indent="3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15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5" fillId="0" borderId="7" xfId="0" applyFont="1" applyBorder="1" applyAlignment="1">
      <alignment horizontal="center"/>
    </xf>
    <xf numFmtId="0" fontId="20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0" fillId="0" borderId="1" xfId="0" applyBorder="1" applyAlignment="1">
      <alignment horizontal="center"/>
    </xf>
    <xf numFmtId="0" fontId="18" fillId="0" borderId="1" xfId="2" applyBorder="1" applyAlignment="1">
      <alignment horizontal="center" vertical="top"/>
    </xf>
    <xf numFmtId="0" fontId="19" fillId="0" borderId="2" xfId="2" applyFont="1" applyBorder="1" applyAlignment="1">
      <alignment horizontal="center"/>
    </xf>
    <xf numFmtId="0" fontId="19" fillId="0" borderId="6" xfId="2" applyFont="1" applyBorder="1" applyAlignment="1">
      <alignment horizontal="center"/>
    </xf>
    <xf numFmtId="0" fontId="19" fillId="0" borderId="7" xfId="2" applyFont="1" applyBorder="1" applyAlignment="1">
      <alignment horizontal="center"/>
    </xf>
    <xf numFmtId="0" fontId="18" fillId="0" borderId="3" xfId="2" applyFont="1" applyBorder="1" applyAlignment="1">
      <alignment horizontal="center"/>
    </xf>
    <xf numFmtId="0" fontId="19" fillId="0" borderId="4" xfId="2" applyFont="1" applyBorder="1" applyAlignment="1">
      <alignment horizontal="center"/>
    </xf>
    <xf numFmtId="0" fontId="19" fillId="0" borderId="5" xfId="2" applyFont="1" applyBorder="1" applyAlignment="1">
      <alignment horizontal="center"/>
    </xf>
    <xf numFmtId="0" fontId="6" fillId="0" borderId="19" xfId="2" applyFont="1" applyBorder="1" applyAlignment="1">
      <alignment horizontal="center" vertical="center"/>
    </xf>
    <xf numFmtId="0" fontId="18" fillId="0" borderId="0" xfId="2" applyAlignment="1">
      <alignment horizontal="center" vertical="center"/>
    </xf>
    <xf numFmtId="0" fontId="18" fillId="0" borderId="1" xfId="2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19" xfId="2" applyBorder="1" applyAlignment="1">
      <alignment horizontal="center" vertical="center"/>
    </xf>
    <xf numFmtId="0" fontId="18" fillId="0" borderId="14" xfId="2" applyBorder="1" applyAlignment="1">
      <alignment horizontal="center" vertical="center"/>
    </xf>
    <xf numFmtId="0" fontId="18" fillId="0" borderId="17" xfId="2" applyBorder="1" applyAlignment="1">
      <alignment horizontal="center" vertical="center"/>
    </xf>
    <xf numFmtId="0" fontId="18" fillId="0" borderId="18" xfId="2" applyBorder="1" applyAlignment="1">
      <alignment horizontal="center" vertical="center"/>
    </xf>
    <xf numFmtId="0" fontId="18" fillId="0" borderId="2" xfId="2" applyBorder="1" applyAlignment="1">
      <alignment horizontal="center"/>
    </xf>
    <xf numFmtId="0" fontId="18" fillId="0" borderId="6" xfId="2" applyBorder="1" applyAlignment="1">
      <alignment horizontal="center"/>
    </xf>
    <xf numFmtId="0" fontId="18" fillId="0" borderId="7" xfId="2" applyBorder="1" applyAlignment="1">
      <alignment horizontal="center"/>
    </xf>
    <xf numFmtId="0" fontId="7" fillId="0" borderId="17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" fontId="4" fillId="2" borderId="21" xfId="2" applyNumberFormat="1" applyFont="1" applyFill="1" applyBorder="1" applyAlignment="1">
      <alignment horizontal="center"/>
    </xf>
    <xf numFmtId="3" fontId="4" fillId="2" borderId="22" xfId="2" applyNumberFormat="1" applyFont="1" applyFill="1" applyBorder="1" applyAlignment="1">
      <alignment horizontal="center"/>
    </xf>
    <xf numFmtId="3" fontId="4" fillId="2" borderId="24" xfId="2" applyNumberFormat="1" applyFont="1" applyFill="1" applyBorder="1" applyAlignment="1">
      <alignment horizontal="center"/>
    </xf>
    <xf numFmtId="3" fontId="21" fillId="2" borderId="24" xfId="2" applyNumberFormat="1" applyFont="1" applyFill="1" applyBorder="1" applyAlignment="1">
      <alignment horizontal="center" vertical="center"/>
    </xf>
    <xf numFmtId="3" fontId="21" fillId="2" borderId="21" xfId="2" applyNumberFormat="1" applyFont="1" applyFill="1" applyBorder="1" applyAlignment="1">
      <alignment horizontal="center" vertical="center"/>
    </xf>
    <xf numFmtId="3" fontId="21" fillId="2" borderId="22" xfId="2" applyNumberFormat="1" applyFont="1" applyFill="1" applyBorder="1" applyAlignment="1">
      <alignment horizontal="center" vertical="center"/>
    </xf>
    <xf numFmtId="0" fontId="5" fillId="0" borderId="0" xfId="3" applyFont="1" applyAlignment="1"/>
    <xf numFmtId="0" fontId="0" fillId="0" borderId="0" xfId="0" applyAlignment="1"/>
    <xf numFmtId="3" fontId="4" fillId="2" borderId="24" xfId="2" applyNumberFormat="1" applyFont="1" applyFill="1" applyBorder="1" applyAlignment="1">
      <alignment horizontal="center" vertical="center"/>
    </xf>
    <xf numFmtId="3" fontId="4" fillId="2" borderId="21" xfId="2" applyNumberFormat="1" applyFont="1" applyFill="1" applyBorder="1" applyAlignment="1">
      <alignment horizontal="center" vertical="center"/>
    </xf>
    <xf numFmtId="3" fontId="4" fillId="2" borderId="22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3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center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6" fillId="0" borderId="0" xfId="0" applyFont="1" applyAlignment="1">
      <alignment horizontal="center" vertical="top"/>
    </xf>
    <xf numFmtId="0" fontId="27" fillId="0" borderId="0" xfId="0" applyFont="1" applyAlignment="1">
      <alignment horizontal="right" vertical="center"/>
    </xf>
    <xf numFmtId="49" fontId="28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 vertical="top"/>
    </xf>
    <xf numFmtId="0" fontId="0" fillId="0" borderId="0" xfId="0"/>
    <xf numFmtId="49" fontId="0" fillId="0" borderId="0" xfId="0" applyNumberFormat="1" applyFont="1"/>
    <xf numFmtId="0" fontId="5" fillId="0" borderId="28" xfId="0" applyFont="1" applyBorder="1" applyAlignment="1">
      <alignment horizontal="center" vertical="top"/>
    </xf>
    <xf numFmtId="0" fontId="6" fillId="0" borderId="29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37" fontId="0" fillId="0" borderId="4" xfId="0" applyNumberFormat="1" applyFont="1" applyBorder="1" applyAlignment="1">
      <alignment horizontal="center" vertical="center"/>
    </xf>
    <xf numFmtId="0" fontId="28" fillId="0" borderId="3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3" fontId="28" fillId="0" borderId="3" xfId="0" applyNumberFormat="1" applyFont="1" applyBorder="1" applyAlignment="1">
      <alignment horizontal="center"/>
    </xf>
    <xf numFmtId="3" fontId="28" fillId="0" borderId="4" xfId="0" applyNumberFormat="1" applyFont="1" applyBorder="1" applyAlignment="1">
      <alignment horizontal="center"/>
    </xf>
    <xf numFmtId="3" fontId="28" fillId="0" borderId="5" xfId="0" applyNumberFormat="1" applyFont="1" applyBorder="1" applyAlignment="1">
      <alignment horizontal="center"/>
    </xf>
    <xf numFmtId="37" fontId="0" fillId="0" borderId="17" xfId="0" applyNumberFormat="1" applyFont="1" applyBorder="1" applyAlignment="1">
      <alignment horizontal="center" vertical="center" wrapText="1"/>
    </xf>
    <xf numFmtId="37" fontId="0" fillId="0" borderId="1" xfId="0" applyNumberFormat="1" applyFont="1" applyBorder="1" applyAlignment="1">
      <alignment horizontal="center" vertical="center" wrapText="1"/>
    </xf>
    <xf numFmtId="38" fontId="2" fillId="0" borderId="3" xfId="1" applyNumberFormat="1" applyFont="1" applyBorder="1" applyAlignment="1">
      <alignment horizontal="center"/>
    </xf>
    <xf numFmtId="38" fontId="2" fillId="0" borderId="5" xfId="1" applyNumberFormat="1" applyFont="1" applyBorder="1" applyAlignment="1">
      <alignment horizontal="center"/>
    </xf>
    <xf numFmtId="38" fontId="28" fillId="0" borderId="3" xfId="1" applyNumberFormat="1" applyFont="1" applyBorder="1" applyAlignment="1">
      <alignment horizontal="center"/>
    </xf>
    <xf numFmtId="38" fontId="28" fillId="0" borderId="5" xfId="1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49" fontId="28" fillId="0" borderId="3" xfId="0" applyNumberFormat="1" applyFont="1" applyBorder="1" applyAlignment="1">
      <alignment horizontal="center"/>
    </xf>
    <xf numFmtId="49" fontId="28" fillId="0" borderId="5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30" fillId="0" borderId="19" xfId="0" applyNumberFormat="1" applyFont="1" applyBorder="1" applyAlignment="1">
      <alignment horizontal="center" wrapText="1"/>
    </xf>
    <xf numFmtId="49" fontId="31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left" indent="7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17</xdr:row>
      <xdr:rowOff>38100</xdr:rowOff>
    </xdr:from>
    <xdr:to>
      <xdr:col>2</xdr:col>
      <xdr:colOff>47625</xdr:colOff>
      <xdr:row>17</xdr:row>
      <xdr:rowOff>209550</xdr:rowOff>
    </xdr:to>
    <xdr:sp macro="" textlink="">
      <xdr:nvSpPr>
        <xdr:cNvPr id="5" name="Rectangle 10">
          <a:extLst>
            <a:ext uri="{FF2B5EF4-FFF2-40B4-BE49-F238E27FC236}">
              <a16:creationId xmlns:a16="http://schemas.microsoft.com/office/drawing/2014/main" id="{A9034DC1-56C4-4BBD-8AD8-B3707FA72D7E}"/>
            </a:ext>
          </a:extLst>
        </xdr:cNvPr>
        <xdr:cNvSpPr>
          <a:spLocks noChangeArrowheads="1"/>
        </xdr:cNvSpPr>
      </xdr:nvSpPr>
      <xdr:spPr bwMode="auto">
        <a:xfrm>
          <a:off x="266700" y="3590925"/>
          <a:ext cx="14287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163195</xdr:colOff>
      <xdr:row>16</xdr:row>
      <xdr:rowOff>37465</xdr:rowOff>
    </xdr:from>
    <xdr:to>
      <xdr:col>2</xdr:col>
      <xdr:colOff>55245</xdr:colOff>
      <xdr:row>16</xdr:row>
      <xdr:rowOff>208915</xdr:rowOff>
    </xdr:to>
    <xdr:sp macro="" textlink="">
      <xdr:nvSpPr>
        <xdr:cNvPr id="6" name="Rectangle 12">
          <a:extLst>
            <a:ext uri="{FF2B5EF4-FFF2-40B4-BE49-F238E27FC236}">
              <a16:creationId xmlns:a16="http://schemas.microsoft.com/office/drawing/2014/main" id="{DF4A411B-0912-423E-B74C-858301FC6143}"/>
            </a:ext>
          </a:extLst>
        </xdr:cNvPr>
        <xdr:cNvSpPr/>
      </xdr:nvSpPr>
      <xdr:spPr>
        <a:xfrm>
          <a:off x="277495" y="3361690"/>
          <a:ext cx="139700" cy="1714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  <xdr:txBody>
        <a:bodyPr/>
        <a:lstStyle/>
        <a:p>
          <a:r>
            <a:rPr lang="en-US"/>
            <a:t>X</a:t>
          </a:r>
        </a:p>
      </xdr:txBody>
    </xdr:sp>
    <xdr:clientData/>
  </xdr:twoCellAnchor>
  <xdr:twoCellAnchor>
    <xdr:from>
      <xdr:col>15</xdr:col>
      <xdr:colOff>133350</xdr:colOff>
      <xdr:row>4</xdr:row>
      <xdr:rowOff>19050</xdr:rowOff>
    </xdr:from>
    <xdr:to>
      <xdr:col>15</xdr:col>
      <xdr:colOff>285750</xdr:colOff>
      <xdr:row>5</xdr:row>
      <xdr:rowOff>0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A8E8C002-1A3D-4179-8BA1-B41E868235A7}"/>
            </a:ext>
          </a:extLst>
        </xdr:cNvPr>
        <xdr:cNvSpPr txBox="1">
          <a:spLocks noChangeArrowheads="1"/>
        </xdr:cNvSpPr>
      </xdr:nvSpPr>
      <xdr:spPr bwMode="auto">
        <a:xfrm>
          <a:off x="7315200" y="981075"/>
          <a:ext cx="1524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opLeftCell="A7" workbookViewId="0">
      <selection activeCell="G42" sqref="G42"/>
    </sheetView>
  </sheetViews>
  <sheetFormatPr defaultRowHeight="15" x14ac:dyDescent="0.25"/>
  <cols>
    <col min="1" max="1" width="2.7109375" bestFit="1" customWidth="1"/>
    <col min="2" max="2" width="13.7109375" bestFit="1" customWidth="1"/>
    <col min="3" max="3" width="11.28515625" bestFit="1" customWidth="1"/>
    <col min="4" max="4" width="12.140625" bestFit="1" customWidth="1"/>
    <col min="5" max="5" width="38.85546875" bestFit="1" customWidth="1"/>
    <col min="6" max="6" width="11.140625" bestFit="1" customWidth="1"/>
    <col min="7" max="7" width="13.42578125" bestFit="1" customWidth="1"/>
    <col min="8" max="8" width="12.140625" bestFit="1" customWidth="1"/>
    <col min="9" max="9" width="2.7109375" bestFit="1" customWidth="1"/>
  </cols>
  <sheetData>
    <row r="1" spans="1:9" x14ac:dyDescent="0.25">
      <c r="A1" s="219" t="s">
        <v>0</v>
      </c>
      <c r="B1" s="220"/>
      <c r="C1" s="1"/>
      <c r="D1" s="1"/>
      <c r="I1" t="s">
        <v>1</v>
      </c>
    </row>
    <row r="2" spans="1:9" x14ac:dyDescent="0.25">
      <c r="A2" s="219" t="s">
        <v>2</v>
      </c>
      <c r="B2" s="220"/>
      <c r="C2" s="1"/>
      <c r="D2" s="1"/>
      <c r="E2" s="2" t="s">
        <v>3</v>
      </c>
      <c r="F2" s="218" t="s">
        <v>4</v>
      </c>
      <c r="G2" s="220"/>
      <c r="H2" s="220"/>
      <c r="I2" s="220"/>
    </row>
    <row r="3" spans="1:9" x14ac:dyDescent="0.25">
      <c r="A3" s="218" t="s">
        <v>5</v>
      </c>
      <c r="B3" s="218"/>
      <c r="C3" s="218"/>
      <c r="D3" s="218"/>
      <c r="E3" s="2" t="s">
        <v>6</v>
      </c>
      <c r="F3" s="218" t="s">
        <v>7</v>
      </c>
      <c r="G3" s="218"/>
      <c r="H3" s="218"/>
      <c r="I3" s="218"/>
    </row>
    <row r="4" spans="1:9" x14ac:dyDescent="0.25">
      <c r="A4" s="218" t="s">
        <v>8</v>
      </c>
      <c r="B4" s="218"/>
      <c r="C4" s="218"/>
      <c r="D4" s="218"/>
      <c r="E4" s="3" t="s">
        <v>9</v>
      </c>
      <c r="F4" s="218" t="s">
        <v>10</v>
      </c>
      <c r="G4" s="218"/>
      <c r="H4" s="218"/>
      <c r="I4" s="218"/>
    </row>
    <row r="5" spans="1:9" x14ac:dyDescent="0.25">
      <c r="A5" s="222" t="s">
        <v>11</v>
      </c>
      <c r="B5" s="222"/>
      <c r="C5" s="222"/>
      <c r="D5" s="222"/>
      <c r="E5" s="4" t="s">
        <v>12</v>
      </c>
      <c r="F5" s="218"/>
      <c r="G5" s="218"/>
      <c r="H5" s="218"/>
      <c r="I5" s="218"/>
    </row>
    <row r="6" spans="1:9" x14ac:dyDescent="0.25">
      <c r="A6" s="223"/>
      <c r="B6" s="223"/>
      <c r="C6" s="223"/>
      <c r="D6" s="223"/>
      <c r="E6" s="5"/>
      <c r="F6" s="224"/>
      <c r="G6" s="224"/>
      <c r="H6" s="224"/>
      <c r="I6" s="224"/>
    </row>
    <row r="7" spans="1:9" x14ac:dyDescent="0.25">
      <c r="A7" s="225"/>
      <c r="B7" s="228" t="s">
        <v>13</v>
      </c>
      <c r="C7" s="229"/>
      <c r="D7" s="230"/>
      <c r="E7" s="6"/>
      <c r="F7" s="228" t="s">
        <v>240</v>
      </c>
      <c r="G7" s="229"/>
      <c r="H7" s="230"/>
      <c r="I7" s="225"/>
    </row>
    <row r="8" spans="1:9" x14ac:dyDescent="0.25">
      <c r="A8" s="226"/>
      <c r="B8" s="231" t="s">
        <v>14</v>
      </c>
      <c r="C8" s="232"/>
      <c r="D8" s="7" t="s">
        <v>15</v>
      </c>
      <c r="E8" s="8" t="s">
        <v>16</v>
      </c>
      <c r="F8" s="7" t="s">
        <v>17</v>
      </c>
      <c r="G8" s="7" t="s">
        <v>18</v>
      </c>
      <c r="H8" s="7" t="s">
        <v>19</v>
      </c>
      <c r="I8" s="226"/>
    </row>
    <row r="9" spans="1:9" x14ac:dyDescent="0.25">
      <c r="A9" s="226"/>
      <c r="B9" s="7" t="s">
        <v>20</v>
      </c>
      <c r="C9" s="7" t="s">
        <v>21</v>
      </c>
      <c r="D9" s="9" t="s">
        <v>22</v>
      </c>
      <c r="E9" s="8" t="s">
        <v>6</v>
      </c>
      <c r="F9" s="9" t="s">
        <v>23</v>
      </c>
      <c r="G9" s="9" t="s">
        <v>24</v>
      </c>
      <c r="H9" s="9" t="s">
        <v>25</v>
      </c>
      <c r="I9" s="226"/>
    </row>
    <row r="10" spans="1:9" x14ac:dyDescent="0.25">
      <c r="A10" s="227"/>
      <c r="B10" s="10" t="s">
        <v>26</v>
      </c>
      <c r="C10" s="10" t="s">
        <v>238</v>
      </c>
      <c r="D10" s="10" t="s">
        <v>239</v>
      </c>
      <c r="E10" s="11"/>
      <c r="F10" s="12"/>
      <c r="G10" s="12"/>
      <c r="H10" s="12"/>
      <c r="I10" s="227"/>
    </row>
    <row r="11" spans="1:9" x14ac:dyDescent="0.25">
      <c r="A11" s="13"/>
      <c r="B11" s="14"/>
      <c r="C11" s="14"/>
      <c r="D11" s="14"/>
      <c r="E11" s="15" t="s">
        <v>27</v>
      </c>
      <c r="F11" s="16"/>
      <c r="G11" s="16"/>
      <c r="H11" s="16"/>
      <c r="I11" s="13"/>
    </row>
    <row r="12" spans="1:9" x14ac:dyDescent="0.25">
      <c r="A12" s="17">
        <v>1</v>
      </c>
      <c r="B12" s="18">
        <v>73838</v>
      </c>
      <c r="C12" s="18">
        <f>B39+B40-B38</f>
        <v>55274</v>
      </c>
      <c r="D12" s="18">
        <f>C39+C40-C38</f>
        <v>115881</v>
      </c>
      <c r="E12" s="19" t="s">
        <v>28</v>
      </c>
      <c r="F12" s="18">
        <f>D39+D40-D38</f>
        <v>216281</v>
      </c>
      <c r="G12" s="18">
        <v>216281</v>
      </c>
      <c r="H12" s="18">
        <v>216281</v>
      </c>
      <c r="I12" s="17">
        <v>1</v>
      </c>
    </row>
    <row r="13" spans="1:9" x14ac:dyDescent="0.25">
      <c r="A13" s="17">
        <v>2</v>
      </c>
      <c r="B13" s="18"/>
      <c r="C13" s="18"/>
      <c r="D13" s="18"/>
      <c r="E13" s="19" t="s">
        <v>29</v>
      </c>
      <c r="F13" s="18"/>
      <c r="G13" s="18"/>
      <c r="H13" s="18"/>
      <c r="I13" s="17">
        <v>2</v>
      </c>
    </row>
    <row r="14" spans="1:9" x14ac:dyDescent="0.25">
      <c r="A14" s="17">
        <v>3</v>
      </c>
      <c r="B14" s="18"/>
      <c r="C14" s="18"/>
      <c r="D14" s="18"/>
      <c r="E14" s="19" t="s">
        <v>30</v>
      </c>
      <c r="F14" s="18"/>
      <c r="G14" s="18"/>
      <c r="H14" s="18"/>
      <c r="I14" s="17">
        <v>3</v>
      </c>
    </row>
    <row r="15" spans="1:9" x14ac:dyDescent="0.25">
      <c r="A15" s="17">
        <v>4</v>
      </c>
      <c r="B15" s="18">
        <v>488</v>
      </c>
      <c r="C15" s="18">
        <v>607</v>
      </c>
      <c r="D15" s="18">
        <v>400</v>
      </c>
      <c r="E15" s="19" t="s">
        <v>31</v>
      </c>
      <c r="F15" s="18">
        <v>400</v>
      </c>
      <c r="G15" s="18">
        <v>400</v>
      </c>
      <c r="H15" s="18">
        <v>400</v>
      </c>
      <c r="I15" s="17">
        <v>4</v>
      </c>
    </row>
    <row r="16" spans="1:9" x14ac:dyDescent="0.25">
      <c r="A16" s="17">
        <v>5</v>
      </c>
      <c r="B16" s="18">
        <v>20000</v>
      </c>
      <c r="C16" s="18">
        <v>60000</v>
      </c>
      <c r="D16" s="18">
        <v>100000</v>
      </c>
      <c r="E16" s="19" t="s">
        <v>32</v>
      </c>
      <c r="F16" s="18">
        <v>50000</v>
      </c>
      <c r="G16" s="18">
        <v>50000</v>
      </c>
      <c r="H16" s="18">
        <v>50000</v>
      </c>
      <c r="I16" s="17">
        <v>23</v>
      </c>
    </row>
    <row r="17" spans="1:9" x14ac:dyDescent="0.25">
      <c r="A17" s="17">
        <v>6</v>
      </c>
      <c r="B17" s="18"/>
      <c r="C17" s="18"/>
      <c r="D17" s="18"/>
      <c r="E17" s="19">
        <v>6</v>
      </c>
      <c r="F17" s="18"/>
      <c r="G17" s="18"/>
      <c r="H17" s="18"/>
      <c r="I17" s="17">
        <v>6</v>
      </c>
    </row>
    <row r="18" spans="1:9" x14ac:dyDescent="0.25">
      <c r="A18" s="17">
        <v>7</v>
      </c>
      <c r="B18" s="18"/>
      <c r="C18" s="18"/>
      <c r="D18" s="18"/>
      <c r="E18" s="19">
        <v>7</v>
      </c>
      <c r="F18" s="18"/>
      <c r="G18" s="18"/>
      <c r="H18" s="18"/>
      <c r="I18" s="17">
        <v>7</v>
      </c>
    </row>
    <row r="19" spans="1:9" x14ac:dyDescent="0.25">
      <c r="A19" s="17">
        <v>8</v>
      </c>
      <c r="B19" s="18"/>
      <c r="C19" s="18"/>
      <c r="D19" s="18"/>
      <c r="E19" s="19">
        <v>8</v>
      </c>
      <c r="F19" s="18"/>
      <c r="G19" s="18"/>
      <c r="H19" s="18"/>
      <c r="I19" s="17">
        <v>8</v>
      </c>
    </row>
    <row r="20" spans="1:9" x14ac:dyDescent="0.25">
      <c r="A20" s="17">
        <v>9</v>
      </c>
      <c r="B20" s="18">
        <f>SUM(B12:B19)</f>
        <v>94326</v>
      </c>
      <c r="C20" s="18">
        <f t="shared" ref="C20:H20" si="0">SUM(C12:C19)</f>
        <v>115881</v>
      </c>
      <c r="D20" s="18">
        <f t="shared" si="0"/>
        <v>216281</v>
      </c>
      <c r="E20" s="19" t="s">
        <v>33</v>
      </c>
      <c r="F20" s="18">
        <f t="shared" si="0"/>
        <v>266681</v>
      </c>
      <c r="G20" s="18">
        <f t="shared" si="0"/>
        <v>266681</v>
      </c>
      <c r="H20" s="18">
        <f t="shared" si="0"/>
        <v>266681</v>
      </c>
      <c r="I20" s="17">
        <v>9</v>
      </c>
    </row>
    <row r="21" spans="1:9" x14ac:dyDescent="0.25">
      <c r="A21" s="17">
        <v>10</v>
      </c>
      <c r="B21" s="16"/>
      <c r="C21" s="16"/>
      <c r="D21" s="18"/>
      <c r="E21" s="19" t="s">
        <v>34</v>
      </c>
      <c r="F21" s="18"/>
      <c r="G21" s="18"/>
      <c r="H21" s="18"/>
      <c r="I21" s="17">
        <v>10</v>
      </c>
    </row>
    <row r="22" spans="1:9" ht="15.75" thickBot="1" x14ac:dyDescent="0.3">
      <c r="A22" s="20">
        <v>11</v>
      </c>
      <c r="B22" s="21">
        <v>0</v>
      </c>
      <c r="C22" s="21">
        <v>0</v>
      </c>
      <c r="D22" s="22"/>
      <c r="E22" s="23" t="s">
        <v>35</v>
      </c>
      <c r="F22" s="22"/>
      <c r="G22" s="22"/>
      <c r="H22" s="22"/>
      <c r="I22" s="20">
        <v>11</v>
      </c>
    </row>
    <row r="23" spans="1:9" ht="15.75" thickBot="1" x14ac:dyDescent="0.3">
      <c r="A23" s="24">
        <v>12</v>
      </c>
      <c r="B23" s="25">
        <f>B20+B22</f>
        <v>94326</v>
      </c>
      <c r="C23" s="25">
        <f>C20+C22</f>
        <v>115881</v>
      </c>
      <c r="D23" s="25">
        <f>D20+D21</f>
        <v>216281</v>
      </c>
      <c r="E23" s="26" t="s">
        <v>36</v>
      </c>
      <c r="F23" s="25">
        <f>SUM(F20:F22)</f>
        <v>266681</v>
      </c>
      <c r="G23" s="25">
        <f t="shared" ref="G23:H23" si="1">SUM(G20:G22)</f>
        <v>266681</v>
      </c>
      <c r="H23" s="25">
        <f t="shared" si="1"/>
        <v>266681</v>
      </c>
      <c r="I23" s="27">
        <v>12</v>
      </c>
    </row>
    <row r="24" spans="1:9" x14ac:dyDescent="0.25">
      <c r="A24" s="11"/>
      <c r="B24" s="28"/>
      <c r="C24" s="28"/>
      <c r="D24" s="28"/>
      <c r="E24" s="29" t="s">
        <v>37</v>
      </c>
      <c r="F24" s="28"/>
      <c r="G24" s="28"/>
      <c r="H24" s="28"/>
      <c r="I24" s="11"/>
    </row>
    <row r="25" spans="1:9" x14ac:dyDescent="0.25">
      <c r="A25" s="17">
        <v>1</v>
      </c>
      <c r="B25" s="18"/>
      <c r="C25" s="18"/>
      <c r="D25" s="18"/>
      <c r="E25" s="19" t="s">
        <v>38</v>
      </c>
      <c r="F25" s="18"/>
      <c r="G25" s="18"/>
      <c r="H25" s="18"/>
      <c r="I25" s="17">
        <v>1</v>
      </c>
    </row>
    <row r="26" spans="1:9" x14ac:dyDescent="0.25">
      <c r="A26" s="17">
        <v>2</v>
      </c>
      <c r="B26" s="18"/>
      <c r="C26" s="18"/>
      <c r="D26" s="18"/>
      <c r="E26" s="19" t="s">
        <v>39</v>
      </c>
      <c r="F26" s="18"/>
      <c r="G26" s="18"/>
      <c r="H26" s="18"/>
      <c r="I26" s="17">
        <v>2</v>
      </c>
    </row>
    <row r="27" spans="1:9" x14ac:dyDescent="0.25">
      <c r="A27" s="17">
        <v>3</v>
      </c>
      <c r="B27" s="18"/>
      <c r="C27" s="18"/>
      <c r="D27" s="18"/>
      <c r="E27" s="19" t="s">
        <v>41</v>
      </c>
      <c r="F27" s="18"/>
      <c r="G27" s="18"/>
      <c r="H27" s="18"/>
      <c r="I27" s="17">
        <v>3</v>
      </c>
    </row>
    <row r="28" spans="1:9" x14ac:dyDescent="0.25">
      <c r="A28" s="17">
        <v>4</v>
      </c>
      <c r="B28" s="18"/>
      <c r="C28" s="18"/>
      <c r="D28" s="18"/>
      <c r="E28" s="19">
        <v>16</v>
      </c>
      <c r="F28" s="18"/>
      <c r="G28" s="18"/>
      <c r="H28" s="18"/>
      <c r="I28" s="17">
        <v>4</v>
      </c>
    </row>
    <row r="29" spans="1:9" x14ac:dyDescent="0.25">
      <c r="A29" s="17">
        <v>5</v>
      </c>
      <c r="B29" s="18"/>
      <c r="C29" s="18"/>
      <c r="D29" s="18"/>
      <c r="E29" s="19">
        <v>17</v>
      </c>
      <c r="F29" s="18"/>
      <c r="G29" s="18"/>
      <c r="H29" s="18"/>
      <c r="I29" s="17">
        <v>5</v>
      </c>
    </row>
    <row r="30" spans="1:9" x14ac:dyDescent="0.25">
      <c r="A30" s="17">
        <v>6</v>
      </c>
      <c r="B30" s="18"/>
      <c r="C30" s="18"/>
      <c r="D30" s="18"/>
      <c r="E30" s="19">
        <v>18</v>
      </c>
      <c r="F30" s="18"/>
      <c r="G30" s="18"/>
      <c r="H30" s="18"/>
      <c r="I30" s="17">
        <v>6</v>
      </c>
    </row>
    <row r="31" spans="1:9" x14ac:dyDescent="0.25">
      <c r="A31" s="17">
        <v>7</v>
      </c>
      <c r="B31" s="18">
        <f>SUM(B25:B30)</f>
        <v>0</v>
      </c>
      <c r="C31" s="18">
        <f>SUM(C25:C30)</f>
        <v>0</v>
      </c>
      <c r="D31" s="18"/>
      <c r="E31" s="19" t="s">
        <v>42</v>
      </c>
      <c r="F31" s="18">
        <f>F25+F26+F27+F28+F29+F30</f>
        <v>0</v>
      </c>
      <c r="G31" s="18">
        <f t="shared" ref="G31:H31" si="2">G25+G26+G27+G28+G29+G30</f>
        <v>0</v>
      </c>
      <c r="H31" s="18">
        <f t="shared" si="2"/>
        <v>0</v>
      </c>
      <c r="I31" s="17">
        <v>7</v>
      </c>
    </row>
    <row r="32" spans="1:9" x14ac:dyDescent="0.25">
      <c r="A32" s="17">
        <v>8</v>
      </c>
      <c r="B32" s="18"/>
      <c r="C32" s="18"/>
      <c r="D32" s="18"/>
      <c r="E32" s="19">
        <v>20</v>
      </c>
      <c r="F32" s="18"/>
      <c r="G32" s="18"/>
      <c r="H32" s="18"/>
      <c r="I32" s="17">
        <v>8</v>
      </c>
    </row>
    <row r="33" spans="1:9" x14ac:dyDescent="0.25">
      <c r="A33" s="17"/>
      <c r="B33" s="18"/>
      <c r="C33" s="18"/>
      <c r="D33" s="18"/>
      <c r="E33" s="19" t="s">
        <v>284</v>
      </c>
      <c r="F33" s="18"/>
      <c r="G33" s="18"/>
      <c r="H33" s="18"/>
      <c r="I33" s="17"/>
    </row>
    <row r="34" spans="1:9" x14ac:dyDescent="0.25">
      <c r="A34" s="17">
        <v>11</v>
      </c>
      <c r="B34" s="18"/>
      <c r="C34" s="18"/>
      <c r="D34" s="18"/>
      <c r="E34" s="19" t="s">
        <v>43</v>
      </c>
      <c r="F34" s="18"/>
      <c r="G34" s="18"/>
      <c r="H34" s="18"/>
      <c r="I34" s="17">
        <v>11</v>
      </c>
    </row>
    <row r="35" spans="1:9" x14ac:dyDescent="0.25">
      <c r="A35" s="17">
        <v>12</v>
      </c>
      <c r="B35" s="18"/>
      <c r="C35" s="18"/>
      <c r="D35" s="18"/>
      <c r="E35" s="19" t="s">
        <v>44</v>
      </c>
      <c r="F35" s="18"/>
      <c r="G35" s="18"/>
      <c r="H35" s="18"/>
      <c r="I35" s="17">
        <v>12</v>
      </c>
    </row>
    <row r="36" spans="1:9" x14ac:dyDescent="0.25">
      <c r="A36" s="17">
        <v>13</v>
      </c>
      <c r="B36" s="18"/>
      <c r="C36" s="18"/>
      <c r="D36" s="18"/>
      <c r="E36" s="19" t="s">
        <v>45</v>
      </c>
      <c r="F36" s="18"/>
      <c r="G36" s="18"/>
      <c r="H36" s="18"/>
      <c r="I36" s="17">
        <v>13</v>
      </c>
    </row>
    <row r="37" spans="1:9" x14ac:dyDescent="0.25">
      <c r="A37" s="17"/>
      <c r="B37" s="18">
        <v>39052</v>
      </c>
      <c r="C37" s="18"/>
      <c r="D37" s="18"/>
      <c r="E37" s="19" t="s">
        <v>46</v>
      </c>
      <c r="F37" s="18"/>
      <c r="G37" s="18"/>
      <c r="H37" s="18"/>
      <c r="I37" s="17"/>
    </row>
    <row r="38" spans="1:9" x14ac:dyDescent="0.25">
      <c r="A38" s="17">
        <v>14</v>
      </c>
      <c r="B38" s="18">
        <f>B34+B35+B36+B37</f>
        <v>39052</v>
      </c>
      <c r="C38" s="18">
        <f>C34+C35+C36+C37</f>
        <v>0</v>
      </c>
      <c r="D38" s="18"/>
      <c r="E38" s="19" t="s">
        <v>47</v>
      </c>
      <c r="F38" s="18">
        <f>F33+F34+F35+F36+F37</f>
        <v>0</v>
      </c>
      <c r="G38" s="18">
        <f t="shared" ref="G38:H38" si="3">G33+G34+G35+G36+G37</f>
        <v>0</v>
      </c>
      <c r="H38" s="18">
        <f t="shared" si="3"/>
        <v>0</v>
      </c>
      <c r="I38" s="17">
        <v>14</v>
      </c>
    </row>
    <row r="39" spans="1:9" x14ac:dyDescent="0.25">
      <c r="A39" s="17">
        <v>15</v>
      </c>
      <c r="B39" s="18">
        <v>73838</v>
      </c>
      <c r="C39" s="18">
        <f>B39+B40-B38</f>
        <v>55274</v>
      </c>
      <c r="D39" s="18">
        <f>C39+C40-C38</f>
        <v>115881</v>
      </c>
      <c r="E39" s="19" t="s">
        <v>48</v>
      </c>
      <c r="F39" s="16">
        <f>D39+D40-D38</f>
        <v>216281</v>
      </c>
      <c r="G39" s="16">
        <v>216281</v>
      </c>
      <c r="H39" s="16">
        <v>216281</v>
      </c>
      <c r="I39" s="17">
        <v>15</v>
      </c>
    </row>
    <row r="40" spans="1:9" ht="15.75" thickBot="1" x14ac:dyDescent="0.3">
      <c r="A40" s="20">
        <v>16</v>
      </c>
      <c r="B40" s="21">
        <v>20488</v>
      </c>
      <c r="C40" s="21">
        <f>C15+C16</f>
        <v>60607</v>
      </c>
      <c r="D40" s="21">
        <f>D15+D16</f>
        <v>100400</v>
      </c>
      <c r="E40" s="23" t="s">
        <v>49</v>
      </c>
      <c r="F40" s="21">
        <f>F16+F15</f>
        <v>50400</v>
      </c>
      <c r="G40" s="21">
        <v>50400</v>
      </c>
      <c r="H40" s="21">
        <v>50400</v>
      </c>
      <c r="I40" s="20">
        <v>16</v>
      </c>
    </row>
    <row r="41" spans="1:9" ht="15.75" thickBot="1" x14ac:dyDescent="0.3">
      <c r="A41" s="24">
        <v>17</v>
      </c>
      <c r="B41" s="25">
        <f>B39+B40</f>
        <v>94326</v>
      </c>
      <c r="C41" s="25">
        <f t="shared" ref="C41:D41" si="4">C39+C40</f>
        <v>115881</v>
      </c>
      <c r="D41" s="25">
        <f t="shared" si="4"/>
        <v>216281</v>
      </c>
      <c r="E41" s="26" t="s">
        <v>50</v>
      </c>
      <c r="F41" s="25">
        <f>F39+F40-F38</f>
        <v>266681</v>
      </c>
      <c r="G41" s="25">
        <f>G39+G40</f>
        <v>266681</v>
      </c>
      <c r="H41" s="25">
        <f>H39+H40</f>
        <v>266681</v>
      </c>
      <c r="I41" s="27">
        <v>17</v>
      </c>
    </row>
    <row r="42" spans="1:9" x14ac:dyDescent="0.25">
      <c r="A42" s="30"/>
      <c r="B42" s="30"/>
      <c r="C42" s="30"/>
      <c r="D42" s="221" t="s">
        <v>51</v>
      </c>
      <c r="E42" s="221"/>
      <c r="F42" s="221"/>
      <c r="G42" s="31"/>
      <c r="H42" s="30"/>
      <c r="I42" s="30"/>
    </row>
  </sheetData>
  <mergeCells count="17">
    <mergeCell ref="D42:F42"/>
    <mergeCell ref="A5:D5"/>
    <mergeCell ref="F5:I5"/>
    <mergeCell ref="A6:D6"/>
    <mergeCell ref="F6:I6"/>
    <mergeCell ref="A7:A10"/>
    <mergeCell ref="B7:D7"/>
    <mergeCell ref="F7:H7"/>
    <mergeCell ref="I7:I10"/>
    <mergeCell ref="B8:C8"/>
    <mergeCell ref="A4:D4"/>
    <mergeCell ref="F4:I4"/>
    <mergeCell ref="A1:B1"/>
    <mergeCell ref="A2:B2"/>
    <mergeCell ref="F2:I2"/>
    <mergeCell ref="A3:D3"/>
    <mergeCell ref="F3:I3"/>
  </mergeCells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3"/>
  <sheetViews>
    <sheetView topLeftCell="A13" workbookViewId="0">
      <selection activeCell="L36" sqref="L36"/>
    </sheetView>
  </sheetViews>
  <sheetFormatPr defaultRowHeight="15" x14ac:dyDescent="0.25"/>
  <cols>
    <col min="1" max="1" width="2.7109375" bestFit="1" customWidth="1"/>
    <col min="2" max="2" width="17.28515625" bestFit="1" customWidth="1"/>
    <col min="3" max="3" width="10.85546875" customWidth="1"/>
    <col min="4" max="4" width="10.42578125" customWidth="1"/>
    <col min="5" max="5" width="2.7109375" bestFit="1" customWidth="1"/>
    <col min="6" max="6" width="39.5703125" bestFit="1" customWidth="1"/>
    <col min="7" max="7" width="34.7109375" bestFit="1" customWidth="1"/>
    <col min="8" max="9" width="8.5703125" bestFit="1" customWidth="1"/>
    <col min="10" max="10" width="2.7109375" bestFit="1" customWidth="1"/>
  </cols>
  <sheetData>
    <row r="1" spans="1:11" ht="15.75" x14ac:dyDescent="0.25">
      <c r="A1" s="32"/>
      <c r="B1" s="247" t="s">
        <v>52</v>
      </c>
      <c r="C1" s="248"/>
      <c r="D1" s="33"/>
      <c r="E1" s="249"/>
      <c r="F1" s="249"/>
      <c r="G1" s="33"/>
      <c r="H1" s="33"/>
      <c r="I1" s="33"/>
      <c r="J1" s="32"/>
      <c r="K1" s="33"/>
    </row>
    <row r="2" spans="1:11" ht="18.75" x14ac:dyDescent="0.3">
      <c r="A2" s="32"/>
      <c r="B2" s="247" t="s">
        <v>53</v>
      </c>
      <c r="C2" s="248"/>
      <c r="D2" s="33"/>
      <c r="E2" s="250" t="s">
        <v>54</v>
      </c>
      <c r="F2" s="250"/>
      <c r="G2" s="33"/>
      <c r="H2" s="249"/>
      <c r="I2" s="249"/>
      <c r="J2" s="32"/>
      <c r="K2" s="33"/>
    </row>
    <row r="3" spans="1:11" ht="15.75" x14ac:dyDescent="0.25">
      <c r="A3" s="32"/>
      <c r="B3" s="247"/>
      <c r="C3" s="248"/>
      <c r="D3" s="33"/>
      <c r="E3" s="251" t="s">
        <v>55</v>
      </c>
      <c r="F3" s="251"/>
      <c r="G3" s="33"/>
      <c r="H3" s="249"/>
      <c r="I3" s="249"/>
      <c r="J3" s="32"/>
      <c r="K3" s="33"/>
    </row>
    <row r="4" spans="1:11" ht="15.75" x14ac:dyDescent="0.25">
      <c r="A4" s="32"/>
      <c r="B4" s="247"/>
      <c r="C4" s="248"/>
      <c r="D4" s="33"/>
      <c r="E4" s="252" t="s">
        <v>56</v>
      </c>
      <c r="F4" s="252"/>
      <c r="G4" s="34" t="s">
        <v>57</v>
      </c>
      <c r="H4" s="35"/>
      <c r="I4" s="35"/>
      <c r="J4" s="32"/>
      <c r="K4" s="33"/>
    </row>
    <row r="5" spans="1:11" ht="15.75" x14ac:dyDescent="0.25">
      <c r="A5" s="32"/>
      <c r="B5" s="248"/>
      <c r="C5" s="248"/>
      <c r="D5" s="33"/>
      <c r="E5" s="253"/>
      <c r="F5" s="253"/>
      <c r="G5" s="254" t="s">
        <v>58</v>
      </c>
      <c r="H5" s="254"/>
      <c r="I5" s="254"/>
      <c r="J5" s="32"/>
      <c r="K5" s="33"/>
    </row>
    <row r="6" spans="1:11" ht="15.75" x14ac:dyDescent="0.25">
      <c r="A6" s="233"/>
      <c r="B6" s="236" t="s">
        <v>13</v>
      </c>
      <c r="C6" s="237"/>
      <c r="D6" s="237"/>
      <c r="E6" s="238" t="s">
        <v>59</v>
      </c>
      <c r="F6" s="239"/>
      <c r="G6" s="244" t="s">
        <v>244</v>
      </c>
      <c r="H6" s="245"/>
      <c r="I6" s="246"/>
      <c r="J6" s="233"/>
      <c r="K6" s="36"/>
    </row>
    <row r="7" spans="1:11" ht="15.75" x14ac:dyDescent="0.25">
      <c r="A7" s="234"/>
      <c r="B7" s="256" t="s">
        <v>14</v>
      </c>
      <c r="C7" s="257"/>
      <c r="D7" s="258" t="s">
        <v>243</v>
      </c>
      <c r="E7" s="240"/>
      <c r="F7" s="241"/>
      <c r="G7" s="258" t="s">
        <v>60</v>
      </c>
      <c r="H7" s="258" t="s">
        <v>61</v>
      </c>
      <c r="I7" s="258" t="s">
        <v>62</v>
      </c>
      <c r="J7" s="234"/>
      <c r="K7" s="36"/>
    </row>
    <row r="8" spans="1:11" ht="11.25" customHeight="1" x14ac:dyDescent="0.25">
      <c r="A8" s="234"/>
      <c r="B8" s="260" t="s">
        <v>241</v>
      </c>
      <c r="C8" s="258" t="s">
        <v>242</v>
      </c>
      <c r="D8" s="259"/>
      <c r="E8" s="240"/>
      <c r="F8" s="241"/>
      <c r="G8" s="259"/>
      <c r="H8" s="236"/>
      <c r="I8" s="259"/>
      <c r="J8" s="234"/>
      <c r="K8" s="36"/>
    </row>
    <row r="9" spans="1:11" x14ac:dyDescent="0.25">
      <c r="A9" s="235"/>
      <c r="B9" s="261"/>
      <c r="C9" s="259"/>
      <c r="D9" s="259"/>
      <c r="E9" s="242"/>
      <c r="F9" s="243"/>
      <c r="G9" s="259"/>
      <c r="H9" s="236"/>
      <c r="I9" s="259"/>
      <c r="J9" s="235"/>
      <c r="K9" s="36"/>
    </row>
    <row r="10" spans="1:11" x14ac:dyDescent="0.25">
      <c r="A10" s="37"/>
      <c r="B10" s="38"/>
      <c r="C10" s="38"/>
      <c r="D10" s="38"/>
      <c r="E10" s="37"/>
      <c r="F10" s="38"/>
      <c r="G10" s="38"/>
      <c r="H10" s="38"/>
      <c r="I10" s="38"/>
      <c r="J10" s="37"/>
      <c r="K10" s="39"/>
    </row>
    <row r="11" spans="1:11" x14ac:dyDescent="0.25">
      <c r="A11" s="40">
        <v>1</v>
      </c>
      <c r="B11" s="41">
        <v>261018</v>
      </c>
      <c r="C11" s="41">
        <v>336922</v>
      </c>
      <c r="D11" s="41">
        <v>274413</v>
      </c>
      <c r="E11" s="42">
        <v>1</v>
      </c>
      <c r="F11" s="43" t="s">
        <v>63</v>
      </c>
      <c r="G11" s="41">
        <v>308000</v>
      </c>
      <c r="H11" s="41">
        <v>308000</v>
      </c>
      <c r="I11" s="41">
        <v>308000</v>
      </c>
      <c r="J11" s="40">
        <v>1</v>
      </c>
      <c r="K11" s="36"/>
    </row>
    <row r="12" spans="1:11" x14ac:dyDescent="0.25">
      <c r="A12" s="40">
        <v>2</v>
      </c>
      <c r="B12" s="41"/>
      <c r="C12" s="41"/>
      <c r="D12" s="41"/>
      <c r="E12" s="42">
        <v>2</v>
      </c>
      <c r="F12" s="43" t="s">
        <v>64</v>
      </c>
      <c r="G12" s="41"/>
      <c r="H12" s="41"/>
      <c r="I12" s="41"/>
      <c r="J12" s="40">
        <v>2</v>
      </c>
      <c r="K12" s="36"/>
    </row>
    <row r="13" spans="1:11" x14ac:dyDescent="0.25">
      <c r="A13" s="40">
        <v>3</v>
      </c>
      <c r="B13" s="41">
        <v>11081</v>
      </c>
      <c r="C13" s="41">
        <v>9833</v>
      </c>
      <c r="D13" s="41">
        <v>8000</v>
      </c>
      <c r="E13" s="42">
        <v>3</v>
      </c>
      <c r="F13" s="43" t="s">
        <v>65</v>
      </c>
      <c r="G13" s="41">
        <v>8000</v>
      </c>
      <c r="H13" s="41">
        <v>8000</v>
      </c>
      <c r="I13" s="41">
        <v>8000</v>
      </c>
      <c r="J13" s="40">
        <v>3</v>
      </c>
      <c r="K13" s="36"/>
    </row>
    <row r="14" spans="1:11" x14ac:dyDescent="0.25">
      <c r="A14" s="40">
        <v>4</v>
      </c>
      <c r="B14" s="41">
        <v>1734</v>
      </c>
      <c r="C14" s="41">
        <v>4348</v>
      </c>
      <c r="D14" s="41">
        <v>1200</v>
      </c>
      <c r="E14" s="42">
        <v>4</v>
      </c>
      <c r="F14" s="43" t="s">
        <v>66</v>
      </c>
      <c r="G14" s="41">
        <v>1200</v>
      </c>
      <c r="H14" s="41">
        <v>1200</v>
      </c>
      <c r="I14" s="41">
        <v>1200</v>
      </c>
      <c r="J14" s="40">
        <v>4</v>
      </c>
      <c r="K14" s="36"/>
    </row>
    <row r="15" spans="1:11" x14ac:dyDescent="0.25">
      <c r="A15" s="40">
        <v>5</v>
      </c>
      <c r="B15" s="41"/>
      <c r="C15" s="41"/>
      <c r="D15" s="41"/>
      <c r="E15" s="42">
        <v>5</v>
      </c>
      <c r="F15" s="44" t="s">
        <v>67</v>
      </c>
      <c r="G15" s="41"/>
      <c r="H15" s="41"/>
      <c r="I15" s="41"/>
      <c r="J15" s="40">
        <v>5</v>
      </c>
      <c r="K15" s="36"/>
    </row>
    <row r="16" spans="1:11" x14ac:dyDescent="0.25">
      <c r="A16" s="40">
        <v>6</v>
      </c>
      <c r="B16" s="41"/>
      <c r="C16" s="41"/>
      <c r="D16" s="41"/>
      <c r="E16" s="42">
        <v>6</v>
      </c>
      <c r="F16" s="45" t="s">
        <v>68</v>
      </c>
      <c r="G16" s="41"/>
      <c r="H16" s="41"/>
      <c r="I16" s="41"/>
      <c r="J16" s="40">
        <v>6</v>
      </c>
      <c r="K16" s="36"/>
    </row>
    <row r="17" spans="1:11" x14ac:dyDescent="0.25">
      <c r="A17" s="40">
        <v>7</v>
      </c>
      <c r="B17" s="41">
        <v>10640</v>
      </c>
      <c r="C17" s="41">
        <v>9646</v>
      </c>
      <c r="D17" s="41">
        <v>4000</v>
      </c>
      <c r="E17" s="42">
        <v>7</v>
      </c>
      <c r="F17" s="46" t="s">
        <v>69</v>
      </c>
      <c r="G17" s="41">
        <v>4000</v>
      </c>
      <c r="H17" s="41">
        <v>4000</v>
      </c>
      <c r="I17" s="41">
        <v>4000</v>
      </c>
      <c r="J17" s="40">
        <v>7</v>
      </c>
      <c r="K17" s="36"/>
    </row>
    <row r="18" spans="1:11" x14ac:dyDescent="0.25">
      <c r="A18" s="40">
        <v>8</v>
      </c>
      <c r="B18" s="41"/>
      <c r="C18" s="41"/>
      <c r="D18" s="41"/>
      <c r="E18" s="42">
        <v>8</v>
      </c>
      <c r="F18" s="46" t="s">
        <v>70</v>
      </c>
      <c r="G18" s="41"/>
      <c r="H18" s="41"/>
      <c r="I18" s="41"/>
      <c r="J18" s="40">
        <v>8</v>
      </c>
      <c r="K18" s="36"/>
    </row>
    <row r="19" spans="1:11" x14ac:dyDescent="0.25">
      <c r="A19" s="40">
        <v>9</v>
      </c>
      <c r="B19" s="41"/>
      <c r="C19" s="41"/>
      <c r="D19" s="41"/>
      <c r="E19" s="42">
        <v>9</v>
      </c>
      <c r="F19" s="46" t="s">
        <v>71</v>
      </c>
      <c r="G19" s="41"/>
      <c r="H19" s="41"/>
      <c r="I19" s="41"/>
      <c r="J19" s="40">
        <v>9</v>
      </c>
      <c r="K19" s="36"/>
    </row>
    <row r="20" spans="1:11" x14ac:dyDescent="0.25">
      <c r="A20" s="40">
        <v>10</v>
      </c>
      <c r="B20" s="41"/>
      <c r="C20" s="41"/>
      <c r="D20" s="41"/>
      <c r="E20" s="42">
        <v>10</v>
      </c>
      <c r="F20" s="46"/>
      <c r="G20" s="41"/>
      <c r="H20" s="41"/>
      <c r="I20" s="41"/>
      <c r="J20" s="40">
        <v>10</v>
      </c>
      <c r="K20" s="36"/>
    </row>
    <row r="21" spans="1:11" x14ac:dyDescent="0.25">
      <c r="A21" s="40">
        <v>11</v>
      </c>
      <c r="B21" s="41"/>
      <c r="C21" s="41"/>
      <c r="D21" s="41"/>
      <c r="E21" s="42">
        <v>11</v>
      </c>
      <c r="F21" s="46"/>
      <c r="G21" s="41"/>
      <c r="H21" s="41"/>
      <c r="I21" s="41"/>
      <c r="J21" s="40">
        <v>11</v>
      </c>
      <c r="K21" s="36"/>
    </row>
    <row r="22" spans="1:11" x14ac:dyDescent="0.25">
      <c r="A22" s="40">
        <v>12</v>
      </c>
      <c r="B22" s="41"/>
      <c r="C22" s="41"/>
      <c r="D22" s="41"/>
      <c r="E22" s="42">
        <v>12</v>
      </c>
      <c r="F22" s="46"/>
      <c r="G22" s="41"/>
      <c r="H22" s="41"/>
      <c r="I22" s="41"/>
      <c r="J22" s="40">
        <v>12</v>
      </c>
      <c r="K22" s="36"/>
    </row>
    <row r="23" spans="1:11" x14ac:dyDescent="0.25">
      <c r="A23" s="40">
        <v>13</v>
      </c>
      <c r="B23" s="41"/>
      <c r="C23" s="41"/>
      <c r="D23" s="41"/>
      <c r="E23" s="42">
        <v>13</v>
      </c>
      <c r="F23" s="46"/>
      <c r="G23" s="41"/>
      <c r="H23" s="41"/>
      <c r="I23" s="41"/>
      <c r="J23" s="40">
        <v>13</v>
      </c>
      <c r="K23" s="36"/>
    </row>
    <row r="24" spans="1:11" x14ac:dyDescent="0.25">
      <c r="A24" s="40">
        <v>14</v>
      </c>
      <c r="B24" s="41"/>
      <c r="C24" s="41"/>
      <c r="D24" s="41"/>
      <c r="E24" s="42">
        <v>14</v>
      </c>
      <c r="F24" s="46"/>
      <c r="G24" s="41"/>
      <c r="H24" s="41"/>
      <c r="I24" s="41"/>
      <c r="J24" s="40">
        <v>14</v>
      </c>
      <c r="K24" s="36"/>
    </row>
    <row r="25" spans="1:11" x14ac:dyDescent="0.25">
      <c r="A25" s="40">
        <v>15</v>
      </c>
      <c r="B25" s="41"/>
      <c r="C25" s="41"/>
      <c r="D25" s="41"/>
      <c r="E25" s="42">
        <v>15</v>
      </c>
      <c r="F25" s="46"/>
      <c r="G25" s="41"/>
      <c r="H25" s="41"/>
      <c r="I25" s="41"/>
      <c r="J25" s="40">
        <v>15</v>
      </c>
      <c r="K25" s="36"/>
    </row>
    <row r="26" spans="1:11" x14ac:dyDescent="0.25">
      <c r="A26" s="40">
        <v>16</v>
      </c>
      <c r="B26" s="41"/>
      <c r="C26" s="41"/>
      <c r="D26" s="41"/>
      <c r="E26" s="42">
        <v>16</v>
      </c>
      <c r="F26" s="46"/>
      <c r="G26" s="41"/>
      <c r="H26" s="41"/>
      <c r="I26" s="41"/>
      <c r="J26" s="40">
        <v>16</v>
      </c>
      <c r="K26" s="36"/>
    </row>
    <row r="27" spans="1:11" x14ac:dyDescent="0.25">
      <c r="A27" s="40">
        <v>17</v>
      </c>
      <c r="B27" s="41"/>
      <c r="C27" s="41"/>
      <c r="D27" s="41"/>
      <c r="E27" s="42">
        <v>17</v>
      </c>
      <c r="F27" s="46"/>
      <c r="G27" s="41"/>
      <c r="H27" s="41"/>
      <c r="I27" s="41"/>
      <c r="J27" s="40">
        <v>17</v>
      </c>
      <c r="K27" s="36"/>
    </row>
    <row r="28" spans="1:11" x14ac:dyDescent="0.25">
      <c r="A28" s="40">
        <v>18</v>
      </c>
      <c r="B28" s="41"/>
      <c r="C28" s="41"/>
      <c r="D28" s="41"/>
      <c r="E28" s="42">
        <v>18</v>
      </c>
      <c r="F28" s="46"/>
      <c r="G28" s="41"/>
      <c r="H28" s="41"/>
      <c r="I28" s="41"/>
      <c r="J28" s="40">
        <v>18</v>
      </c>
      <c r="K28" s="36"/>
    </row>
    <row r="29" spans="1:11" x14ac:dyDescent="0.25">
      <c r="A29" s="40">
        <v>19</v>
      </c>
      <c r="B29" s="41"/>
      <c r="C29" s="41"/>
      <c r="D29" s="41"/>
      <c r="E29" s="42">
        <v>19</v>
      </c>
      <c r="F29" s="46"/>
      <c r="G29" s="41"/>
      <c r="H29" s="41"/>
      <c r="I29" s="41"/>
      <c r="J29" s="40">
        <v>19</v>
      </c>
      <c r="K29" s="36"/>
    </row>
    <row r="30" spans="1:11" x14ac:dyDescent="0.25">
      <c r="A30" s="40">
        <v>20</v>
      </c>
      <c r="B30" s="41"/>
      <c r="C30" s="41"/>
      <c r="D30" s="41"/>
      <c r="E30" s="42">
        <v>20</v>
      </c>
      <c r="F30" s="46"/>
      <c r="G30" s="41"/>
      <c r="H30" s="41"/>
      <c r="I30" s="41"/>
      <c r="J30" s="40">
        <v>20</v>
      </c>
      <c r="K30" s="36"/>
    </row>
    <row r="31" spans="1:11" x14ac:dyDescent="0.25">
      <c r="A31" s="40">
        <v>21</v>
      </c>
      <c r="B31" s="41"/>
      <c r="C31" s="41"/>
      <c r="D31" s="41"/>
      <c r="E31" s="42">
        <v>21</v>
      </c>
      <c r="F31" s="46"/>
      <c r="G31" s="41"/>
      <c r="H31" s="41"/>
      <c r="I31" s="41"/>
      <c r="J31" s="40">
        <v>21</v>
      </c>
      <c r="K31" s="36"/>
    </row>
    <row r="32" spans="1:11" x14ac:dyDescent="0.25">
      <c r="A32" s="40">
        <v>22</v>
      </c>
      <c r="B32" s="41"/>
      <c r="C32" s="41"/>
      <c r="D32" s="41"/>
      <c r="E32" s="42">
        <v>22</v>
      </c>
      <c r="F32" s="46"/>
      <c r="G32" s="41"/>
      <c r="H32" s="41"/>
      <c r="I32" s="41"/>
      <c r="J32" s="40">
        <v>22</v>
      </c>
      <c r="K32" s="36"/>
    </row>
    <row r="33" spans="1:11" x14ac:dyDescent="0.25">
      <c r="A33" s="40">
        <v>23</v>
      </c>
      <c r="B33" s="41"/>
      <c r="C33" s="41"/>
      <c r="D33" s="41"/>
      <c r="E33" s="42">
        <v>23</v>
      </c>
      <c r="F33" s="46"/>
      <c r="G33" s="41"/>
      <c r="H33" s="41"/>
      <c r="I33" s="41"/>
      <c r="J33" s="40">
        <v>23</v>
      </c>
      <c r="K33" s="36"/>
    </row>
    <row r="34" spans="1:11" x14ac:dyDescent="0.25">
      <c r="A34" s="40">
        <v>24</v>
      </c>
      <c r="B34" s="41"/>
      <c r="C34" s="41"/>
      <c r="D34" s="41"/>
      <c r="E34" s="42">
        <v>24</v>
      </c>
      <c r="F34" s="46"/>
      <c r="G34" s="41"/>
      <c r="H34" s="41"/>
      <c r="I34" s="41"/>
      <c r="J34" s="40">
        <v>24</v>
      </c>
      <c r="K34" s="36"/>
    </row>
    <row r="35" spans="1:11" x14ac:dyDescent="0.25">
      <c r="A35" s="40">
        <v>25</v>
      </c>
      <c r="B35" s="41"/>
      <c r="C35" s="41"/>
      <c r="D35" s="41"/>
      <c r="E35" s="42">
        <v>25</v>
      </c>
      <c r="F35" s="46"/>
      <c r="G35" s="41"/>
      <c r="H35" s="41"/>
      <c r="I35" s="41"/>
      <c r="J35" s="40">
        <v>25</v>
      </c>
      <c r="K35" s="36"/>
    </row>
    <row r="36" spans="1:11" x14ac:dyDescent="0.25">
      <c r="A36" s="40">
        <v>26</v>
      </c>
      <c r="B36" s="41"/>
      <c r="C36" s="41"/>
      <c r="D36" s="41"/>
      <c r="E36" s="42">
        <v>26</v>
      </c>
      <c r="F36" s="46"/>
      <c r="G36" s="41"/>
      <c r="H36" s="41"/>
      <c r="I36" s="41"/>
      <c r="J36" s="40">
        <v>26</v>
      </c>
      <c r="K36" s="36"/>
    </row>
    <row r="37" spans="1:11" x14ac:dyDescent="0.25">
      <c r="A37" s="40">
        <v>27</v>
      </c>
      <c r="B37" s="41"/>
      <c r="C37" s="41"/>
      <c r="D37" s="41"/>
      <c r="E37" s="42">
        <v>27</v>
      </c>
      <c r="F37" s="46"/>
      <c r="G37" s="41"/>
      <c r="H37" s="41"/>
      <c r="I37" s="41"/>
      <c r="J37" s="40">
        <v>27</v>
      </c>
      <c r="K37" s="36"/>
    </row>
    <row r="38" spans="1:11" x14ac:dyDescent="0.25">
      <c r="A38" s="40">
        <v>28</v>
      </c>
      <c r="B38" s="41" t="s">
        <v>1</v>
      </c>
      <c r="C38" s="41"/>
      <c r="D38" s="41" t="s">
        <v>1</v>
      </c>
      <c r="E38" s="42">
        <v>28</v>
      </c>
      <c r="F38" s="46"/>
      <c r="G38" s="41"/>
      <c r="H38" s="41"/>
      <c r="I38" s="41"/>
      <c r="J38" s="40">
        <v>28</v>
      </c>
      <c r="K38" s="36"/>
    </row>
    <row r="39" spans="1:11" x14ac:dyDescent="0.25">
      <c r="A39" s="40">
        <v>29</v>
      </c>
      <c r="B39" s="41">
        <f t="shared" ref="B39:I39" si="0">SUM(B11:B38)</f>
        <v>284473</v>
      </c>
      <c r="C39" s="41">
        <f t="shared" si="0"/>
        <v>360749</v>
      </c>
      <c r="D39" s="41">
        <f t="shared" si="0"/>
        <v>287613</v>
      </c>
      <c r="E39" s="42">
        <v>29</v>
      </c>
      <c r="F39" s="43" t="s">
        <v>72</v>
      </c>
      <c r="G39" s="41">
        <f>G11+G12+G13+G14+G15+G17+G18+G19</f>
        <v>321200</v>
      </c>
      <c r="H39" s="41">
        <f t="shared" si="0"/>
        <v>321200</v>
      </c>
      <c r="I39" s="41">
        <f t="shared" si="0"/>
        <v>321200</v>
      </c>
      <c r="J39" s="40">
        <v>29</v>
      </c>
      <c r="K39" s="36"/>
    </row>
    <row r="40" spans="1:11" x14ac:dyDescent="0.25">
      <c r="A40" s="40">
        <v>30</v>
      </c>
      <c r="B40" s="47"/>
      <c r="C40" s="47"/>
      <c r="D40" s="41">
        <v>425606</v>
      </c>
      <c r="E40" s="42">
        <v>30</v>
      </c>
      <c r="F40" s="43" t="s">
        <v>73</v>
      </c>
      <c r="G40" s="41">
        <v>425606</v>
      </c>
      <c r="H40" s="41">
        <v>425606</v>
      </c>
      <c r="I40" s="41">
        <v>425606</v>
      </c>
      <c r="J40" s="40">
        <v>30</v>
      </c>
      <c r="K40" s="36"/>
    </row>
    <row r="41" spans="1:11" ht="15.75" thickBot="1" x14ac:dyDescent="0.3">
      <c r="A41" s="48">
        <v>31</v>
      </c>
      <c r="B41" s="49">
        <v>408310</v>
      </c>
      <c r="C41" s="49">
        <v>429968</v>
      </c>
      <c r="D41" s="50"/>
      <c r="E41" s="51">
        <v>31</v>
      </c>
      <c r="F41" s="52" t="s">
        <v>74</v>
      </c>
      <c r="G41" s="50"/>
      <c r="H41" s="50"/>
      <c r="I41" s="50"/>
      <c r="J41" s="48">
        <v>31</v>
      </c>
      <c r="K41" s="36"/>
    </row>
    <row r="42" spans="1:11" ht="15.75" thickBot="1" x14ac:dyDescent="0.3">
      <c r="A42" s="53">
        <v>32</v>
      </c>
      <c r="B42" s="54">
        <f>B39+B41</f>
        <v>692783</v>
      </c>
      <c r="C42" s="54">
        <f>C39+C41</f>
        <v>790717</v>
      </c>
      <c r="D42" s="54">
        <f t="shared" ref="D42:I42" si="1">D39+D40</f>
        <v>713219</v>
      </c>
      <c r="E42" s="55">
        <v>32</v>
      </c>
      <c r="F42" s="56" t="s">
        <v>75</v>
      </c>
      <c r="G42" s="54">
        <f t="shared" si="1"/>
        <v>746806</v>
      </c>
      <c r="H42" s="54">
        <f t="shared" si="1"/>
        <v>746806</v>
      </c>
      <c r="I42" s="54">
        <f t="shared" si="1"/>
        <v>746806</v>
      </c>
      <c r="J42" s="57">
        <v>32</v>
      </c>
      <c r="K42" s="39"/>
    </row>
    <row r="43" spans="1:11" x14ac:dyDescent="0.25">
      <c r="A43" s="32"/>
      <c r="B43" s="58" t="s">
        <v>76</v>
      </c>
      <c r="C43" s="58"/>
      <c r="D43" s="255" t="s">
        <v>51</v>
      </c>
      <c r="E43" s="255"/>
      <c r="F43" s="255"/>
      <c r="G43" s="255"/>
      <c r="H43" s="33"/>
      <c r="I43" s="33"/>
      <c r="J43" s="32"/>
      <c r="K43" s="33"/>
    </row>
  </sheetData>
  <mergeCells count="26">
    <mergeCell ref="G5:I5"/>
    <mergeCell ref="D43:G43"/>
    <mergeCell ref="J6:J9"/>
    <mergeCell ref="B7:C7"/>
    <mergeCell ref="D7:D9"/>
    <mergeCell ref="G7:G9"/>
    <mergeCell ref="H7:H9"/>
    <mergeCell ref="I7:I9"/>
    <mergeCell ref="B8:B9"/>
    <mergeCell ref="C8:C9"/>
    <mergeCell ref="A6:A9"/>
    <mergeCell ref="B6:D6"/>
    <mergeCell ref="E6:F9"/>
    <mergeCell ref="G6:I6"/>
    <mergeCell ref="B1:C1"/>
    <mergeCell ref="E1:F1"/>
    <mergeCell ref="B2:C2"/>
    <mergeCell ref="E2:F2"/>
    <mergeCell ref="H2:I2"/>
    <mergeCell ref="B3:C3"/>
    <mergeCell ref="E3:F3"/>
    <mergeCell ref="H3:I3"/>
    <mergeCell ref="B4:C4"/>
    <mergeCell ref="E4:F4"/>
    <mergeCell ref="B5:C5"/>
    <mergeCell ref="E5:F5"/>
  </mergeCells>
  <pageMargins left="0.7" right="0.7" top="0.75" bottom="0.75" header="0.3" footer="0.3"/>
  <pageSetup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6"/>
  <sheetViews>
    <sheetView topLeftCell="A19" workbookViewId="0">
      <selection activeCell="IX40" sqref="IX40"/>
    </sheetView>
  </sheetViews>
  <sheetFormatPr defaultColWidth="0" defaultRowHeight="15" zeroHeight="1" x14ac:dyDescent="0.25"/>
  <cols>
    <col min="1" max="1" width="3.7109375" customWidth="1"/>
    <col min="2" max="2" width="13.7109375" bestFit="1" customWidth="1"/>
    <col min="3" max="3" width="11.28515625" bestFit="1" customWidth="1"/>
    <col min="4" max="4" width="12.140625" bestFit="1" customWidth="1"/>
    <col min="5" max="5" width="35.5703125" bestFit="1" customWidth="1"/>
    <col min="6" max="6" width="11.140625" bestFit="1" customWidth="1"/>
    <col min="7" max="7" width="13.42578125" bestFit="1" customWidth="1"/>
    <col min="8" max="8" width="12.140625" bestFit="1" customWidth="1"/>
    <col min="9" max="9" width="2.7109375" bestFit="1" customWidth="1"/>
    <col min="257" max="257" width="3.7109375" customWidth="1"/>
    <col min="258" max="259" width="15" customWidth="1"/>
    <col min="260" max="260" width="15.140625" customWidth="1"/>
    <col min="261" max="261" width="39.7109375" customWidth="1"/>
    <col min="262" max="264" width="15.28515625" customWidth="1"/>
    <col min="265" max="265" width="3.42578125" customWidth="1"/>
    <col min="513" max="513" width="3.7109375" customWidth="1"/>
    <col min="514" max="515" width="15" customWidth="1"/>
    <col min="516" max="516" width="15.140625" customWidth="1"/>
    <col min="517" max="517" width="39.7109375" customWidth="1"/>
    <col min="518" max="520" width="15.28515625" customWidth="1"/>
    <col min="521" max="521" width="3.42578125" customWidth="1"/>
    <col min="769" max="769" width="3.7109375" customWidth="1"/>
    <col min="770" max="771" width="15" customWidth="1"/>
    <col min="772" max="772" width="15.140625" customWidth="1"/>
    <col min="773" max="773" width="39.7109375" customWidth="1"/>
    <col min="774" max="776" width="15.28515625" customWidth="1"/>
    <col min="777" max="777" width="3.42578125" customWidth="1"/>
    <col min="1025" max="1025" width="3.7109375" customWidth="1"/>
    <col min="1026" max="1027" width="15" customWidth="1"/>
    <col min="1028" max="1028" width="15.140625" customWidth="1"/>
    <col min="1029" max="1029" width="39.7109375" customWidth="1"/>
    <col min="1030" max="1032" width="15.28515625" customWidth="1"/>
    <col min="1033" max="1033" width="3.42578125" customWidth="1"/>
    <col min="1281" max="1281" width="3.7109375" customWidth="1"/>
    <col min="1282" max="1283" width="15" customWidth="1"/>
    <col min="1284" max="1284" width="15.140625" customWidth="1"/>
    <col min="1285" max="1285" width="39.7109375" customWidth="1"/>
    <col min="1286" max="1288" width="15.28515625" customWidth="1"/>
    <col min="1289" max="1289" width="3.42578125" customWidth="1"/>
    <col min="1537" max="1537" width="3.7109375" customWidth="1"/>
    <col min="1538" max="1539" width="15" customWidth="1"/>
    <col min="1540" max="1540" width="15.140625" customWidth="1"/>
    <col min="1541" max="1541" width="39.7109375" customWidth="1"/>
    <col min="1542" max="1544" width="15.28515625" customWidth="1"/>
    <col min="1545" max="1545" width="3.42578125" customWidth="1"/>
    <col min="1793" max="1793" width="3.7109375" customWidth="1"/>
    <col min="1794" max="1795" width="15" customWidth="1"/>
    <col min="1796" max="1796" width="15.140625" customWidth="1"/>
    <col min="1797" max="1797" width="39.7109375" customWidth="1"/>
    <col min="1798" max="1800" width="15.28515625" customWidth="1"/>
    <col min="1801" max="1801" width="3.42578125" customWidth="1"/>
    <col min="2049" max="2049" width="3.7109375" customWidth="1"/>
    <col min="2050" max="2051" width="15" customWidth="1"/>
    <col min="2052" max="2052" width="15.140625" customWidth="1"/>
    <col min="2053" max="2053" width="39.7109375" customWidth="1"/>
    <col min="2054" max="2056" width="15.28515625" customWidth="1"/>
    <col min="2057" max="2057" width="3.42578125" customWidth="1"/>
    <col min="2305" max="2305" width="3.7109375" customWidth="1"/>
    <col min="2306" max="2307" width="15" customWidth="1"/>
    <col min="2308" max="2308" width="15.140625" customWidth="1"/>
    <col min="2309" max="2309" width="39.7109375" customWidth="1"/>
    <col min="2310" max="2312" width="15.28515625" customWidth="1"/>
    <col min="2313" max="2313" width="3.42578125" customWidth="1"/>
    <col min="2561" max="2561" width="3.7109375" customWidth="1"/>
    <col min="2562" max="2563" width="15" customWidth="1"/>
    <col min="2564" max="2564" width="15.140625" customWidth="1"/>
    <col min="2565" max="2565" width="39.7109375" customWidth="1"/>
    <col min="2566" max="2568" width="15.28515625" customWidth="1"/>
    <col min="2569" max="2569" width="3.42578125" customWidth="1"/>
    <col min="2817" max="2817" width="3.7109375" customWidth="1"/>
    <col min="2818" max="2819" width="15" customWidth="1"/>
    <col min="2820" max="2820" width="15.140625" customWidth="1"/>
    <col min="2821" max="2821" width="39.7109375" customWidth="1"/>
    <col min="2822" max="2824" width="15.28515625" customWidth="1"/>
    <col min="2825" max="2825" width="3.42578125" customWidth="1"/>
    <col min="3073" max="3073" width="3.7109375" customWidth="1"/>
    <col min="3074" max="3075" width="15" customWidth="1"/>
    <col min="3076" max="3076" width="15.140625" customWidth="1"/>
    <col min="3077" max="3077" width="39.7109375" customWidth="1"/>
    <col min="3078" max="3080" width="15.28515625" customWidth="1"/>
    <col min="3081" max="3081" width="3.42578125" customWidth="1"/>
    <col min="3329" max="3329" width="3.7109375" customWidth="1"/>
    <col min="3330" max="3331" width="15" customWidth="1"/>
    <col min="3332" max="3332" width="15.140625" customWidth="1"/>
    <col min="3333" max="3333" width="39.7109375" customWidth="1"/>
    <col min="3334" max="3336" width="15.28515625" customWidth="1"/>
    <col min="3337" max="3337" width="3.42578125" customWidth="1"/>
    <col min="3585" max="3585" width="3.7109375" customWidth="1"/>
    <col min="3586" max="3587" width="15" customWidth="1"/>
    <col min="3588" max="3588" width="15.140625" customWidth="1"/>
    <col min="3589" max="3589" width="39.7109375" customWidth="1"/>
    <col min="3590" max="3592" width="15.28515625" customWidth="1"/>
    <col min="3593" max="3593" width="3.42578125" customWidth="1"/>
    <col min="3841" max="3841" width="3.7109375" customWidth="1"/>
    <col min="3842" max="3843" width="15" customWidth="1"/>
    <col min="3844" max="3844" width="15.140625" customWidth="1"/>
    <col min="3845" max="3845" width="39.7109375" customWidth="1"/>
    <col min="3846" max="3848" width="15.28515625" customWidth="1"/>
    <col min="3849" max="3849" width="3.42578125" customWidth="1"/>
    <col min="4097" max="4097" width="3.7109375" customWidth="1"/>
    <col min="4098" max="4099" width="15" customWidth="1"/>
    <col min="4100" max="4100" width="15.140625" customWidth="1"/>
    <col min="4101" max="4101" width="39.7109375" customWidth="1"/>
    <col min="4102" max="4104" width="15.28515625" customWidth="1"/>
    <col min="4105" max="4105" width="3.42578125" customWidth="1"/>
    <col min="4353" max="4353" width="3.7109375" customWidth="1"/>
    <col min="4354" max="4355" width="15" customWidth="1"/>
    <col min="4356" max="4356" width="15.140625" customWidth="1"/>
    <col min="4357" max="4357" width="39.7109375" customWidth="1"/>
    <col min="4358" max="4360" width="15.28515625" customWidth="1"/>
    <col min="4361" max="4361" width="3.42578125" customWidth="1"/>
    <col min="4609" max="4609" width="3.7109375" customWidth="1"/>
    <col min="4610" max="4611" width="15" customWidth="1"/>
    <col min="4612" max="4612" width="15.140625" customWidth="1"/>
    <col min="4613" max="4613" width="39.7109375" customWidth="1"/>
    <col min="4614" max="4616" width="15.28515625" customWidth="1"/>
    <col min="4617" max="4617" width="3.42578125" customWidth="1"/>
    <col min="4865" max="4865" width="3.7109375" customWidth="1"/>
    <col min="4866" max="4867" width="15" customWidth="1"/>
    <col min="4868" max="4868" width="15.140625" customWidth="1"/>
    <col min="4869" max="4869" width="39.7109375" customWidth="1"/>
    <col min="4870" max="4872" width="15.28515625" customWidth="1"/>
    <col min="4873" max="4873" width="3.42578125" customWidth="1"/>
    <col min="5121" max="5121" width="3.7109375" customWidth="1"/>
    <col min="5122" max="5123" width="15" customWidth="1"/>
    <col min="5124" max="5124" width="15.140625" customWidth="1"/>
    <col min="5125" max="5125" width="39.7109375" customWidth="1"/>
    <col min="5126" max="5128" width="15.28515625" customWidth="1"/>
    <col min="5129" max="5129" width="3.42578125" customWidth="1"/>
    <col min="5377" max="5377" width="3.7109375" customWidth="1"/>
    <col min="5378" max="5379" width="15" customWidth="1"/>
    <col min="5380" max="5380" width="15.140625" customWidth="1"/>
    <col min="5381" max="5381" width="39.7109375" customWidth="1"/>
    <col min="5382" max="5384" width="15.28515625" customWidth="1"/>
    <col min="5385" max="5385" width="3.42578125" customWidth="1"/>
    <col min="5633" max="5633" width="3.7109375" customWidth="1"/>
    <col min="5634" max="5635" width="15" customWidth="1"/>
    <col min="5636" max="5636" width="15.140625" customWidth="1"/>
    <col min="5637" max="5637" width="39.7109375" customWidth="1"/>
    <col min="5638" max="5640" width="15.28515625" customWidth="1"/>
    <col min="5641" max="5641" width="3.42578125" customWidth="1"/>
    <col min="5889" max="5889" width="3.7109375" customWidth="1"/>
    <col min="5890" max="5891" width="15" customWidth="1"/>
    <col min="5892" max="5892" width="15.140625" customWidth="1"/>
    <col min="5893" max="5893" width="39.7109375" customWidth="1"/>
    <col min="5894" max="5896" width="15.28515625" customWidth="1"/>
    <col min="5897" max="5897" width="3.42578125" customWidth="1"/>
    <col min="6145" max="6145" width="3.7109375" customWidth="1"/>
    <col min="6146" max="6147" width="15" customWidth="1"/>
    <col min="6148" max="6148" width="15.140625" customWidth="1"/>
    <col min="6149" max="6149" width="39.7109375" customWidth="1"/>
    <col min="6150" max="6152" width="15.28515625" customWidth="1"/>
    <col min="6153" max="6153" width="3.42578125" customWidth="1"/>
    <col min="6401" max="6401" width="3.7109375" customWidth="1"/>
    <col min="6402" max="6403" width="15" customWidth="1"/>
    <col min="6404" max="6404" width="15.140625" customWidth="1"/>
    <col min="6405" max="6405" width="39.7109375" customWidth="1"/>
    <col min="6406" max="6408" width="15.28515625" customWidth="1"/>
    <col min="6409" max="6409" width="3.42578125" customWidth="1"/>
    <col min="6657" max="6657" width="3.7109375" customWidth="1"/>
    <col min="6658" max="6659" width="15" customWidth="1"/>
    <col min="6660" max="6660" width="15.140625" customWidth="1"/>
    <col min="6661" max="6661" width="39.7109375" customWidth="1"/>
    <col min="6662" max="6664" width="15.28515625" customWidth="1"/>
    <col min="6665" max="6665" width="3.42578125" customWidth="1"/>
    <col min="6913" max="6913" width="3.7109375" customWidth="1"/>
    <col min="6914" max="6915" width="15" customWidth="1"/>
    <col min="6916" max="6916" width="15.140625" customWidth="1"/>
    <col min="6917" max="6917" width="39.7109375" customWidth="1"/>
    <col min="6918" max="6920" width="15.28515625" customWidth="1"/>
    <col min="6921" max="6921" width="3.42578125" customWidth="1"/>
    <col min="7169" max="7169" width="3.7109375" customWidth="1"/>
    <col min="7170" max="7171" width="15" customWidth="1"/>
    <col min="7172" max="7172" width="15.140625" customWidth="1"/>
    <col min="7173" max="7173" width="39.7109375" customWidth="1"/>
    <col min="7174" max="7176" width="15.28515625" customWidth="1"/>
    <col min="7177" max="7177" width="3.42578125" customWidth="1"/>
    <col min="7425" max="7425" width="3.7109375" customWidth="1"/>
    <col min="7426" max="7427" width="15" customWidth="1"/>
    <col min="7428" max="7428" width="15.140625" customWidth="1"/>
    <col min="7429" max="7429" width="39.7109375" customWidth="1"/>
    <col min="7430" max="7432" width="15.28515625" customWidth="1"/>
    <col min="7433" max="7433" width="3.42578125" customWidth="1"/>
    <col min="7681" max="7681" width="3.7109375" customWidth="1"/>
    <col min="7682" max="7683" width="15" customWidth="1"/>
    <col min="7684" max="7684" width="15.140625" customWidth="1"/>
    <col min="7685" max="7685" width="39.7109375" customWidth="1"/>
    <col min="7686" max="7688" width="15.28515625" customWidth="1"/>
    <col min="7689" max="7689" width="3.42578125" customWidth="1"/>
    <col min="7937" max="7937" width="3.7109375" customWidth="1"/>
    <col min="7938" max="7939" width="15" customWidth="1"/>
    <col min="7940" max="7940" width="15.140625" customWidth="1"/>
    <col min="7941" max="7941" width="39.7109375" customWidth="1"/>
    <col min="7942" max="7944" width="15.28515625" customWidth="1"/>
    <col min="7945" max="7945" width="3.42578125" customWidth="1"/>
    <col min="8193" max="8193" width="3.7109375" customWidth="1"/>
    <col min="8194" max="8195" width="15" customWidth="1"/>
    <col min="8196" max="8196" width="15.140625" customWidth="1"/>
    <col min="8197" max="8197" width="39.7109375" customWidth="1"/>
    <col min="8198" max="8200" width="15.28515625" customWidth="1"/>
    <col min="8201" max="8201" width="3.42578125" customWidth="1"/>
    <col min="8449" max="8449" width="3.7109375" customWidth="1"/>
    <col min="8450" max="8451" width="15" customWidth="1"/>
    <col min="8452" max="8452" width="15.140625" customWidth="1"/>
    <col min="8453" max="8453" width="39.7109375" customWidth="1"/>
    <col min="8454" max="8456" width="15.28515625" customWidth="1"/>
    <col min="8457" max="8457" width="3.42578125" customWidth="1"/>
    <col min="8705" max="8705" width="3.7109375" customWidth="1"/>
    <col min="8706" max="8707" width="15" customWidth="1"/>
    <col min="8708" max="8708" width="15.140625" customWidth="1"/>
    <col min="8709" max="8709" width="39.7109375" customWidth="1"/>
    <col min="8710" max="8712" width="15.28515625" customWidth="1"/>
    <col min="8713" max="8713" width="3.42578125" customWidth="1"/>
    <col min="8961" max="8961" width="3.7109375" customWidth="1"/>
    <col min="8962" max="8963" width="15" customWidth="1"/>
    <col min="8964" max="8964" width="15.140625" customWidth="1"/>
    <col min="8965" max="8965" width="39.7109375" customWidth="1"/>
    <col min="8966" max="8968" width="15.28515625" customWidth="1"/>
    <col min="8969" max="8969" width="3.42578125" customWidth="1"/>
    <col min="9217" max="9217" width="3.7109375" customWidth="1"/>
    <col min="9218" max="9219" width="15" customWidth="1"/>
    <col min="9220" max="9220" width="15.140625" customWidth="1"/>
    <col min="9221" max="9221" width="39.7109375" customWidth="1"/>
    <col min="9222" max="9224" width="15.28515625" customWidth="1"/>
    <col min="9225" max="9225" width="3.42578125" customWidth="1"/>
    <col min="9473" max="9473" width="3.7109375" customWidth="1"/>
    <col min="9474" max="9475" width="15" customWidth="1"/>
    <col min="9476" max="9476" width="15.140625" customWidth="1"/>
    <col min="9477" max="9477" width="39.7109375" customWidth="1"/>
    <col min="9478" max="9480" width="15.28515625" customWidth="1"/>
    <col min="9481" max="9481" width="3.42578125" customWidth="1"/>
    <col min="9729" max="9729" width="3.7109375" customWidth="1"/>
    <col min="9730" max="9731" width="15" customWidth="1"/>
    <col min="9732" max="9732" width="15.140625" customWidth="1"/>
    <col min="9733" max="9733" width="39.7109375" customWidth="1"/>
    <col min="9734" max="9736" width="15.28515625" customWidth="1"/>
    <col min="9737" max="9737" width="3.42578125" customWidth="1"/>
    <col min="9985" max="9985" width="3.7109375" customWidth="1"/>
    <col min="9986" max="9987" width="15" customWidth="1"/>
    <col min="9988" max="9988" width="15.140625" customWidth="1"/>
    <col min="9989" max="9989" width="39.7109375" customWidth="1"/>
    <col min="9990" max="9992" width="15.28515625" customWidth="1"/>
    <col min="9993" max="9993" width="3.42578125" customWidth="1"/>
    <col min="10241" max="10241" width="3.7109375" customWidth="1"/>
    <col min="10242" max="10243" width="15" customWidth="1"/>
    <col min="10244" max="10244" width="15.140625" customWidth="1"/>
    <col min="10245" max="10245" width="39.7109375" customWidth="1"/>
    <col min="10246" max="10248" width="15.28515625" customWidth="1"/>
    <col min="10249" max="10249" width="3.42578125" customWidth="1"/>
    <col min="10497" max="10497" width="3.7109375" customWidth="1"/>
    <col min="10498" max="10499" width="15" customWidth="1"/>
    <col min="10500" max="10500" width="15.140625" customWidth="1"/>
    <col min="10501" max="10501" width="39.7109375" customWidth="1"/>
    <col min="10502" max="10504" width="15.28515625" customWidth="1"/>
    <col min="10505" max="10505" width="3.42578125" customWidth="1"/>
    <col min="10753" max="10753" width="3.7109375" customWidth="1"/>
    <col min="10754" max="10755" width="15" customWidth="1"/>
    <col min="10756" max="10756" width="15.140625" customWidth="1"/>
    <col min="10757" max="10757" width="39.7109375" customWidth="1"/>
    <col min="10758" max="10760" width="15.28515625" customWidth="1"/>
    <col min="10761" max="10761" width="3.42578125" customWidth="1"/>
    <col min="11009" max="11009" width="3.7109375" customWidth="1"/>
    <col min="11010" max="11011" width="15" customWidth="1"/>
    <col min="11012" max="11012" width="15.140625" customWidth="1"/>
    <col min="11013" max="11013" width="39.7109375" customWidth="1"/>
    <col min="11014" max="11016" width="15.28515625" customWidth="1"/>
    <col min="11017" max="11017" width="3.42578125" customWidth="1"/>
    <col min="11265" max="11265" width="3.7109375" customWidth="1"/>
    <col min="11266" max="11267" width="15" customWidth="1"/>
    <col min="11268" max="11268" width="15.140625" customWidth="1"/>
    <col min="11269" max="11269" width="39.7109375" customWidth="1"/>
    <col min="11270" max="11272" width="15.28515625" customWidth="1"/>
    <col min="11273" max="11273" width="3.42578125" customWidth="1"/>
    <col min="11521" max="11521" width="3.7109375" customWidth="1"/>
    <col min="11522" max="11523" width="15" customWidth="1"/>
    <col min="11524" max="11524" width="15.140625" customWidth="1"/>
    <col min="11525" max="11525" width="39.7109375" customWidth="1"/>
    <col min="11526" max="11528" width="15.28515625" customWidth="1"/>
    <col min="11529" max="11529" width="3.42578125" customWidth="1"/>
    <col min="11777" max="11777" width="3.7109375" customWidth="1"/>
    <col min="11778" max="11779" width="15" customWidth="1"/>
    <col min="11780" max="11780" width="15.140625" customWidth="1"/>
    <col min="11781" max="11781" width="39.7109375" customWidth="1"/>
    <col min="11782" max="11784" width="15.28515625" customWidth="1"/>
    <col min="11785" max="11785" width="3.42578125" customWidth="1"/>
    <col min="12033" max="12033" width="3.7109375" customWidth="1"/>
    <col min="12034" max="12035" width="15" customWidth="1"/>
    <col min="12036" max="12036" width="15.140625" customWidth="1"/>
    <col min="12037" max="12037" width="39.7109375" customWidth="1"/>
    <col min="12038" max="12040" width="15.28515625" customWidth="1"/>
    <col min="12041" max="12041" width="3.42578125" customWidth="1"/>
    <col min="12289" max="12289" width="3.7109375" customWidth="1"/>
    <col min="12290" max="12291" width="15" customWidth="1"/>
    <col min="12292" max="12292" width="15.140625" customWidth="1"/>
    <col min="12293" max="12293" width="39.7109375" customWidth="1"/>
    <col min="12294" max="12296" width="15.28515625" customWidth="1"/>
    <col min="12297" max="12297" width="3.42578125" customWidth="1"/>
    <col min="12545" max="12545" width="3.7109375" customWidth="1"/>
    <col min="12546" max="12547" width="15" customWidth="1"/>
    <col min="12548" max="12548" width="15.140625" customWidth="1"/>
    <col min="12549" max="12549" width="39.7109375" customWidth="1"/>
    <col min="12550" max="12552" width="15.28515625" customWidth="1"/>
    <col min="12553" max="12553" width="3.42578125" customWidth="1"/>
    <col min="12801" max="12801" width="3.7109375" customWidth="1"/>
    <col min="12802" max="12803" width="15" customWidth="1"/>
    <col min="12804" max="12804" width="15.140625" customWidth="1"/>
    <col min="12805" max="12805" width="39.7109375" customWidth="1"/>
    <col min="12806" max="12808" width="15.28515625" customWidth="1"/>
    <col min="12809" max="12809" width="3.42578125" customWidth="1"/>
    <col min="13057" max="13057" width="3.7109375" customWidth="1"/>
    <col min="13058" max="13059" width="15" customWidth="1"/>
    <col min="13060" max="13060" width="15.140625" customWidth="1"/>
    <col min="13061" max="13061" width="39.7109375" customWidth="1"/>
    <col min="13062" max="13064" width="15.28515625" customWidth="1"/>
    <col min="13065" max="13065" width="3.42578125" customWidth="1"/>
    <col min="13313" max="13313" width="3.7109375" customWidth="1"/>
    <col min="13314" max="13315" width="15" customWidth="1"/>
    <col min="13316" max="13316" width="15.140625" customWidth="1"/>
    <col min="13317" max="13317" width="39.7109375" customWidth="1"/>
    <col min="13318" max="13320" width="15.28515625" customWidth="1"/>
    <col min="13321" max="13321" width="3.42578125" customWidth="1"/>
    <col min="13569" max="13569" width="3.7109375" customWidth="1"/>
    <col min="13570" max="13571" width="15" customWidth="1"/>
    <col min="13572" max="13572" width="15.140625" customWidth="1"/>
    <col min="13573" max="13573" width="39.7109375" customWidth="1"/>
    <col min="13574" max="13576" width="15.28515625" customWidth="1"/>
    <col min="13577" max="13577" width="3.42578125" customWidth="1"/>
    <col min="13825" max="13825" width="3.7109375" customWidth="1"/>
    <col min="13826" max="13827" width="15" customWidth="1"/>
    <col min="13828" max="13828" width="15.140625" customWidth="1"/>
    <col min="13829" max="13829" width="39.7109375" customWidth="1"/>
    <col min="13830" max="13832" width="15.28515625" customWidth="1"/>
    <col min="13833" max="13833" width="3.42578125" customWidth="1"/>
    <col min="14081" max="14081" width="3.7109375" customWidth="1"/>
    <col min="14082" max="14083" width="15" customWidth="1"/>
    <col min="14084" max="14084" width="15.140625" customWidth="1"/>
    <col min="14085" max="14085" width="39.7109375" customWidth="1"/>
    <col min="14086" max="14088" width="15.28515625" customWidth="1"/>
    <col min="14089" max="14089" width="3.42578125" customWidth="1"/>
    <col min="14337" max="14337" width="3.7109375" customWidth="1"/>
    <col min="14338" max="14339" width="15" customWidth="1"/>
    <col min="14340" max="14340" width="15.140625" customWidth="1"/>
    <col min="14341" max="14341" width="39.7109375" customWidth="1"/>
    <col min="14342" max="14344" width="15.28515625" customWidth="1"/>
    <col min="14345" max="14345" width="3.42578125" customWidth="1"/>
    <col min="14593" max="14593" width="3.7109375" customWidth="1"/>
    <col min="14594" max="14595" width="15" customWidth="1"/>
    <col min="14596" max="14596" width="15.140625" customWidth="1"/>
    <col min="14597" max="14597" width="39.7109375" customWidth="1"/>
    <col min="14598" max="14600" width="15.28515625" customWidth="1"/>
    <col min="14601" max="14601" width="3.42578125" customWidth="1"/>
    <col min="14849" max="14849" width="3.7109375" customWidth="1"/>
    <col min="14850" max="14851" width="15" customWidth="1"/>
    <col min="14852" max="14852" width="15.140625" customWidth="1"/>
    <col min="14853" max="14853" width="39.7109375" customWidth="1"/>
    <col min="14854" max="14856" width="15.28515625" customWidth="1"/>
    <col min="14857" max="14857" width="3.42578125" customWidth="1"/>
    <col min="15105" max="15105" width="3.7109375" customWidth="1"/>
    <col min="15106" max="15107" width="15" customWidth="1"/>
    <col min="15108" max="15108" width="15.140625" customWidth="1"/>
    <col min="15109" max="15109" width="39.7109375" customWidth="1"/>
    <col min="15110" max="15112" width="15.28515625" customWidth="1"/>
    <col min="15113" max="15113" width="3.42578125" customWidth="1"/>
    <col min="15361" max="15361" width="3.7109375" customWidth="1"/>
    <col min="15362" max="15363" width="15" customWidth="1"/>
    <col min="15364" max="15364" width="15.140625" customWidth="1"/>
    <col min="15365" max="15365" width="39.7109375" customWidth="1"/>
    <col min="15366" max="15368" width="15.28515625" customWidth="1"/>
    <col min="15369" max="15369" width="3.42578125" customWidth="1"/>
    <col min="15617" max="15617" width="3.7109375" customWidth="1"/>
    <col min="15618" max="15619" width="15" customWidth="1"/>
    <col min="15620" max="15620" width="15.140625" customWidth="1"/>
    <col min="15621" max="15621" width="39.7109375" customWidth="1"/>
    <col min="15622" max="15624" width="15.28515625" customWidth="1"/>
    <col min="15625" max="15625" width="3.42578125" customWidth="1"/>
    <col min="15873" max="15873" width="3.7109375" customWidth="1"/>
    <col min="15874" max="15875" width="15" customWidth="1"/>
    <col min="15876" max="15876" width="15.140625" customWidth="1"/>
    <col min="15877" max="15877" width="39.7109375" customWidth="1"/>
    <col min="15878" max="15880" width="15.28515625" customWidth="1"/>
    <col min="15881" max="15881" width="3.42578125" customWidth="1"/>
    <col min="16129" max="16129" width="3.7109375" customWidth="1"/>
    <col min="16130" max="16131" width="15" customWidth="1"/>
    <col min="16132" max="16132" width="15.140625" customWidth="1"/>
    <col min="16133" max="16133" width="39.7109375" customWidth="1"/>
    <col min="16134" max="16136" width="15.28515625" customWidth="1"/>
    <col min="16137" max="16137" width="3.42578125" customWidth="1"/>
  </cols>
  <sheetData>
    <row r="1" spans="1:13" ht="15.75" x14ac:dyDescent="0.25">
      <c r="A1" s="59"/>
      <c r="B1" s="59"/>
      <c r="C1" s="59"/>
      <c r="D1" s="262" t="s">
        <v>77</v>
      </c>
      <c r="E1" s="262"/>
      <c r="F1" s="262"/>
      <c r="G1" s="60"/>
      <c r="H1" s="60"/>
      <c r="I1" s="60"/>
    </row>
    <row r="2" spans="1:13" ht="15.75" x14ac:dyDescent="0.25">
      <c r="A2" s="59"/>
      <c r="B2" s="61" t="s">
        <v>52</v>
      </c>
      <c r="C2" s="59"/>
      <c r="D2" s="263" t="s">
        <v>78</v>
      </c>
      <c r="E2" s="263"/>
      <c r="F2" s="263"/>
      <c r="G2" s="60"/>
      <c r="H2" s="60"/>
      <c r="I2" s="60"/>
      <c r="M2" s="62"/>
    </row>
    <row r="3" spans="1:13" ht="15.75" x14ac:dyDescent="0.25">
      <c r="A3" s="59"/>
      <c r="B3" s="61" t="s">
        <v>79</v>
      </c>
      <c r="C3" s="63"/>
      <c r="D3" s="264" t="s">
        <v>9</v>
      </c>
      <c r="E3" s="264"/>
      <c r="F3" s="264"/>
      <c r="G3" s="64"/>
      <c r="H3" s="60"/>
      <c r="I3" s="60"/>
    </row>
    <row r="4" spans="1:13" ht="15.75" x14ac:dyDescent="0.25">
      <c r="A4" s="65"/>
      <c r="B4" s="65"/>
      <c r="C4" s="65"/>
      <c r="D4" s="66"/>
      <c r="E4" s="66" t="s">
        <v>80</v>
      </c>
      <c r="F4" s="62"/>
      <c r="G4" s="265" t="s">
        <v>1</v>
      </c>
      <c r="H4" s="265"/>
      <c r="I4" s="265"/>
    </row>
    <row r="5" spans="1:13" ht="15.75" x14ac:dyDescent="0.25">
      <c r="A5" s="266"/>
      <c r="B5" s="269" t="s">
        <v>13</v>
      </c>
      <c r="C5" s="270"/>
      <c r="D5" s="271"/>
      <c r="E5" s="272" t="s">
        <v>81</v>
      </c>
      <c r="F5" s="275" t="s">
        <v>245</v>
      </c>
      <c r="G5" s="276"/>
      <c r="H5" s="277"/>
      <c r="I5" s="280"/>
    </row>
    <row r="6" spans="1:13" x14ac:dyDescent="0.25">
      <c r="A6" s="267"/>
      <c r="B6" s="283" t="s">
        <v>14</v>
      </c>
      <c r="C6" s="284"/>
      <c r="D6" s="67" t="s">
        <v>15</v>
      </c>
      <c r="E6" s="273"/>
      <c r="F6" s="278"/>
      <c r="G6" s="274"/>
      <c r="H6" s="279"/>
      <c r="I6" s="281"/>
    </row>
    <row r="7" spans="1:13" x14ac:dyDescent="0.25">
      <c r="A7" s="267"/>
      <c r="B7" s="67" t="s">
        <v>20</v>
      </c>
      <c r="C7" s="67" t="s">
        <v>21</v>
      </c>
      <c r="D7" s="68" t="s">
        <v>22</v>
      </c>
      <c r="E7" s="273"/>
      <c r="F7" s="67" t="s">
        <v>17</v>
      </c>
      <c r="G7" s="67" t="s">
        <v>18</v>
      </c>
      <c r="H7" s="67" t="s">
        <v>19</v>
      </c>
      <c r="I7" s="281"/>
    </row>
    <row r="8" spans="1:13" x14ac:dyDescent="0.25">
      <c r="A8" s="268"/>
      <c r="B8" s="69" t="s">
        <v>26</v>
      </c>
      <c r="C8" s="69" t="s">
        <v>238</v>
      </c>
      <c r="D8" s="69" t="s">
        <v>239</v>
      </c>
      <c r="E8" s="274"/>
      <c r="F8" s="69" t="s">
        <v>23</v>
      </c>
      <c r="G8" s="69" t="s">
        <v>24</v>
      </c>
      <c r="H8" s="69" t="s">
        <v>25</v>
      </c>
      <c r="I8" s="282"/>
    </row>
    <row r="9" spans="1:13" x14ac:dyDescent="0.25">
      <c r="A9" s="70"/>
      <c r="B9" s="285"/>
      <c r="C9" s="285"/>
      <c r="D9" s="285"/>
      <c r="E9" s="71" t="s">
        <v>82</v>
      </c>
      <c r="F9" s="285"/>
      <c r="G9" s="285"/>
      <c r="H9" s="285"/>
      <c r="I9" s="72"/>
    </row>
    <row r="10" spans="1:13" x14ac:dyDescent="0.25">
      <c r="A10" s="73">
        <v>1</v>
      </c>
      <c r="B10" s="74"/>
      <c r="C10" s="74"/>
      <c r="D10" s="74"/>
      <c r="E10" s="75">
        <v>1</v>
      </c>
      <c r="F10" s="74"/>
      <c r="G10" s="74"/>
      <c r="H10" s="74"/>
      <c r="I10" s="73">
        <v>1</v>
      </c>
    </row>
    <row r="11" spans="1:13" x14ac:dyDescent="0.25">
      <c r="A11" s="73">
        <v>2</v>
      </c>
      <c r="B11" s="74"/>
      <c r="C11" s="74"/>
      <c r="D11" s="74"/>
      <c r="E11" s="75">
        <v>2</v>
      </c>
      <c r="F11" s="74"/>
      <c r="G11" s="74"/>
      <c r="H11" s="74"/>
      <c r="I11" s="73">
        <v>2</v>
      </c>
    </row>
    <row r="12" spans="1:13" x14ac:dyDescent="0.25">
      <c r="A12" s="76">
        <v>3</v>
      </c>
      <c r="B12" s="77">
        <f>'LB-31Admin'!B18</f>
        <v>135420</v>
      </c>
      <c r="C12" s="77">
        <f>'LB-31Admin'!C18</f>
        <v>156058</v>
      </c>
      <c r="D12" s="77">
        <f>'LB-31Admin'!D18</f>
        <v>213078</v>
      </c>
      <c r="E12" s="78" t="s">
        <v>83</v>
      </c>
      <c r="F12" s="77">
        <f>'LB-31Admin'!H18</f>
        <v>218500</v>
      </c>
      <c r="G12" s="77">
        <f>'LB-31Admin'!I18</f>
        <v>218500</v>
      </c>
      <c r="H12" s="77">
        <v>218500</v>
      </c>
      <c r="I12" s="76">
        <v>3</v>
      </c>
    </row>
    <row r="13" spans="1:13" ht="15.75" thickBot="1" x14ac:dyDescent="0.3">
      <c r="A13" s="76">
        <v>4</v>
      </c>
      <c r="B13" s="79">
        <v>1</v>
      </c>
      <c r="C13" s="79">
        <v>2</v>
      </c>
      <c r="D13" s="79">
        <v>3</v>
      </c>
      <c r="E13" s="80" t="s">
        <v>84</v>
      </c>
      <c r="F13" s="79">
        <v>3</v>
      </c>
      <c r="G13" s="79">
        <v>3</v>
      </c>
      <c r="H13" s="79">
        <v>3</v>
      </c>
      <c r="I13" s="76">
        <v>4</v>
      </c>
    </row>
    <row r="14" spans="1:13" x14ac:dyDescent="0.25">
      <c r="A14" s="81" t="s">
        <v>1</v>
      </c>
      <c r="B14" s="286"/>
      <c r="C14" s="286"/>
      <c r="D14" s="287"/>
      <c r="E14" s="82" t="s">
        <v>85</v>
      </c>
      <c r="F14" s="288"/>
      <c r="G14" s="286"/>
      <c r="H14" s="286"/>
      <c r="I14" s="83"/>
    </row>
    <row r="15" spans="1:13" x14ac:dyDescent="0.25">
      <c r="A15" s="73">
        <v>5</v>
      </c>
      <c r="B15" s="74">
        <f>'LB-31Admin'!B39</f>
        <v>34147</v>
      </c>
      <c r="C15" s="74">
        <f>'LB-31Admin'!C39</f>
        <v>34264</v>
      </c>
      <c r="D15" s="74">
        <f>'LB-31Admin'!D39</f>
        <v>48900</v>
      </c>
      <c r="E15" s="75" t="s">
        <v>86</v>
      </c>
      <c r="F15" s="74">
        <f>'LB-31Admin'!H39</f>
        <v>44900</v>
      </c>
      <c r="G15" s="74">
        <f>'LB-31Admin'!I39</f>
        <v>44900</v>
      </c>
      <c r="H15" s="74">
        <v>44900</v>
      </c>
      <c r="I15" s="73">
        <v>5</v>
      </c>
    </row>
    <row r="16" spans="1:13" x14ac:dyDescent="0.25">
      <c r="A16" s="73">
        <v>6</v>
      </c>
      <c r="B16" s="74">
        <f>'LB-31FF&amp;R'!B28</f>
        <v>132760</v>
      </c>
      <c r="C16" s="74">
        <f>'LB-31FF&amp;R'!C28</f>
        <v>108855</v>
      </c>
      <c r="D16" s="74">
        <f>'LB-31FF&amp;R'!D28</f>
        <v>155000</v>
      </c>
      <c r="E16" s="75" t="s">
        <v>87</v>
      </c>
      <c r="F16" s="74">
        <f>'LB-31FF&amp;R'!H28</f>
        <v>158895</v>
      </c>
      <c r="G16" s="74">
        <f>'LB-31FF&amp;R'!I28</f>
        <v>158895</v>
      </c>
      <c r="H16" s="74">
        <v>158895</v>
      </c>
      <c r="I16" s="73">
        <v>6</v>
      </c>
    </row>
    <row r="17" spans="1:9" ht="15.75" thickBot="1" x14ac:dyDescent="0.3">
      <c r="A17" s="84">
        <v>7</v>
      </c>
      <c r="B17" s="85">
        <f t="shared" ref="B17:H17" si="0">B15+B16</f>
        <v>166907</v>
      </c>
      <c r="C17" s="85">
        <f t="shared" si="0"/>
        <v>143119</v>
      </c>
      <c r="D17" s="85">
        <f t="shared" si="0"/>
        <v>203900</v>
      </c>
      <c r="E17" s="78" t="s">
        <v>88</v>
      </c>
      <c r="F17" s="85">
        <f t="shared" si="0"/>
        <v>203795</v>
      </c>
      <c r="G17" s="85">
        <f t="shared" si="0"/>
        <v>203795</v>
      </c>
      <c r="H17" s="85">
        <f t="shared" si="0"/>
        <v>203795</v>
      </c>
      <c r="I17" s="84">
        <v>7</v>
      </c>
    </row>
    <row r="18" spans="1:9" x14ac:dyDescent="0.25">
      <c r="A18" s="86"/>
      <c r="B18" s="289"/>
      <c r="C18" s="290"/>
      <c r="D18" s="291"/>
      <c r="E18" s="87" t="s">
        <v>89</v>
      </c>
      <c r="F18" s="289"/>
      <c r="G18" s="290"/>
      <c r="H18" s="291"/>
      <c r="I18" s="86"/>
    </row>
    <row r="19" spans="1:9" x14ac:dyDescent="0.25">
      <c r="A19" s="88">
        <v>8</v>
      </c>
      <c r="B19" s="89">
        <f>'LB-31Admin'!B40</f>
        <v>0</v>
      </c>
      <c r="C19" s="89">
        <f>'LB-31Admin'!C40</f>
        <v>0</v>
      </c>
      <c r="D19" s="89">
        <f>'LB-31Admin'!D40</f>
        <v>0</v>
      </c>
      <c r="E19" s="75" t="s">
        <v>90</v>
      </c>
      <c r="F19" s="89">
        <f>'LB-31Admin'!H40</f>
        <v>0</v>
      </c>
      <c r="G19" s="89">
        <f>'LB-31Admin'!I40</f>
        <v>0</v>
      </c>
      <c r="H19" s="89">
        <f>'LB-31Admin'!J40</f>
        <v>0</v>
      </c>
      <c r="I19" s="88">
        <v>8</v>
      </c>
    </row>
    <row r="20" spans="1:9" x14ac:dyDescent="0.25">
      <c r="A20" s="73">
        <v>9</v>
      </c>
      <c r="B20" s="74">
        <f>'LB-31FF&amp;R'!B39</f>
        <v>32800</v>
      </c>
      <c r="C20" s="74">
        <f>'LB-31FF&amp;R'!C39</f>
        <v>19349</v>
      </c>
      <c r="D20" s="74">
        <f>'LB-31FF&amp;R'!D39</f>
        <v>15000</v>
      </c>
      <c r="E20" s="75" t="s">
        <v>91</v>
      </c>
      <c r="F20" s="74">
        <f>'LB-31FF&amp;R'!H39</f>
        <v>125000</v>
      </c>
      <c r="G20" s="74">
        <f>'LB-31FF&amp;R'!I39</f>
        <v>125000</v>
      </c>
      <c r="H20" s="74">
        <v>125000</v>
      </c>
      <c r="I20" s="73">
        <v>9</v>
      </c>
    </row>
    <row r="21" spans="1:9" ht="15.75" thickBot="1" x14ac:dyDescent="0.3">
      <c r="A21" s="76">
        <v>10</v>
      </c>
      <c r="B21" s="90">
        <f t="shared" ref="B21:H21" si="1">B19+B20</f>
        <v>32800</v>
      </c>
      <c r="C21" s="90">
        <f t="shared" si="1"/>
        <v>19349</v>
      </c>
      <c r="D21" s="90">
        <f t="shared" si="1"/>
        <v>15000</v>
      </c>
      <c r="E21" s="91" t="s">
        <v>92</v>
      </c>
      <c r="F21" s="90">
        <f t="shared" si="1"/>
        <v>125000</v>
      </c>
      <c r="G21" s="90">
        <f t="shared" si="1"/>
        <v>125000</v>
      </c>
      <c r="H21" s="90">
        <f t="shared" si="1"/>
        <v>125000</v>
      </c>
      <c r="I21" s="76">
        <v>10</v>
      </c>
    </row>
    <row r="22" spans="1:9" x14ac:dyDescent="0.25">
      <c r="A22" s="70"/>
      <c r="B22" s="288"/>
      <c r="C22" s="286"/>
      <c r="D22" s="287"/>
      <c r="E22" s="82" t="s">
        <v>93</v>
      </c>
      <c r="F22" s="288"/>
      <c r="G22" s="286"/>
      <c r="H22" s="287"/>
      <c r="I22" s="70"/>
    </row>
    <row r="23" spans="1:9" x14ac:dyDescent="0.25">
      <c r="A23" s="73">
        <v>11</v>
      </c>
      <c r="B23" s="74">
        <f>'LB-31FF&amp;R'!B42+'LB-31FF&amp;R'!B43</f>
        <v>15570</v>
      </c>
      <c r="C23" s="74">
        <f>'LB-31FF&amp;R'!C42+'LB-31FF&amp;R'!C43</f>
        <v>15570</v>
      </c>
      <c r="D23" s="74">
        <f>'LB-31FF&amp;R'!D42+'LB-31FF&amp;R'!D43</f>
        <v>15570</v>
      </c>
      <c r="E23" s="75" t="s">
        <v>94</v>
      </c>
      <c r="F23" s="74">
        <f>'LB-31FF&amp;R'!H42+'LB-31FF&amp;R'!H43</f>
        <v>15571</v>
      </c>
      <c r="G23" s="74">
        <f>'LB-31FF&amp;R'!I42+'LB-31FF&amp;R'!I43</f>
        <v>15571</v>
      </c>
      <c r="H23" s="74">
        <v>15571</v>
      </c>
      <c r="I23" s="73">
        <v>11</v>
      </c>
    </row>
    <row r="24" spans="1:9" x14ac:dyDescent="0.25">
      <c r="A24" s="73">
        <v>12</v>
      </c>
      <c r="B24" s="74">
        <f>'LB-31FF&amp;R'!B44+'LB-31FF&amp;R'!B45</f>
        <v>17963</v>
      </c>
      <c r="C24" s="74">
        <f>'LB-31FF&amp;R'!C44+'LB-31FF&amp;R'!C45</f>
        <v>17963</v>
      </c>
      <c r="D24" s="74">
        <f>'LB-31FF&amp;R'!D44+'LB-31FF&amp;R'!D45</f>
        <v>17963</v>
      </c>
      <c r="E24" s="75" t="s">
        <v>95</v>
      </c>
      <c r="F24" s="74">
        <f>'LB-31FF&amp;R'!H44+'LB-31FF&amp;R'!H45</f>
        <v>17964</v>
      </c>
      <c r="G24" s="74">
        <f>'LB-31FF&amp;R'!I44+'LB-31FF&amp;R'!I45</f>
        <v>17964</v>
      </c>
      <c r="H24" s="74">
        <v>17964</v>
      </c>
      <c r="I24" s="73">
        <v>12</v>
      </c>
    </row>
    <row r="25" spans="1:9" ht="15.75" thickBot="1" x14ac:dyDescent="0.3">
      <c r="A25" s="76">
        <v>13</v>
      </c>
      <c r="B25" s="90">
        <f t="shared" ref="B25:H25" si="2">B23+B24</f>
        <v>33533</v>
      </c>
      <c r="C25" s="90">
        <f t="shared" si="2"/>
        <v>33533</v>
      </c>
      <c r="D25" s="90">
        <f t="shared" si="2"/>
        <v>33533</v>
      </c>
      <c r="E25" s="91" t="s">
        <v>96</v>
      </c>
      <c r="F25" s="90">
        <f t="shared" si="2"/>
        <v>33535</v>
      </c>
      <c r="G25" s="90">
        <f t="shared" si="2"/>
        <v>33535</v>
      </c>
      <c r="H25" s="90">
        <f t="shared" si="2"/>
        <v>33535</v>
      </c>
      <c r="I25" s="76">
        <v>13</v>
      </c>
    </row>
    <row r="26" spans="1:9" x14ac:dyDescent="0.25">
      <c r="A26" s="92"/>
      <c r="B26" s="294"/>
      <c r="C26" s="295"/>
      <c r="D26" s="296"/>
      <c r="E26" s="87" t="s">
        <v>97</v>
      </c>
      <c r="F26" s="294"/>
      <c r="G26" s="295"/>
      <c r="H26" s="296"/>
      <c r="I26" s="92"/>
    </row>
    <row r="27" spans="1:9" x14ac:dyDescent="0.25">
      <c r="A27" s="88">
        <v>14</v>
      </c>
      <c r="B27" s="89">
        <v>0</v>
      </c>
      <c r="C27" s="89">
        <v>0</v>
      </c>
      <c r="D27" s="89">
        <v>0</v>
      </c>
      <c r="E27" s="75">
        <v>14</v>
      </c>
      <c r="F27" s="89">
        <v>0</v>
      </c>
      <c r="G27" s="89">
        <v>0</v>
      </c>
      <c r="H27" s="89">
        <v>0</v>
      </c>
      <c r="I27" s="88">
        <v>14</v>
      </c>
    </row>
    <row r="28" spans="1:9" x14ac:dyDescent="0.25">
      <c r="A28" s="73">
        <v>15</v>
      </c>
      <c r="B28" s="74">
        <v>0</v>
      </c>
      <c r="C28" s="74">
        <v>0</v>
      </c>
      <c r="D28" s="74">
        <v>0</v>
      </c>
      <c r="E28" s="75">
        <v>15</v>
      </c>
      <c r="F28" s="74">
        <v>0</v>
      </c>
      <c r="G28" s="74">
        <v>0</v>
      </c>
      <c r="H28" s="74">
        <v>0</v>
      </c>
      <c r="I28" s="73">
        <v>15</v>
      </c>
    </row>
    <row r="29" spans="1:9" ht="15.75" thickBot="1" x14ac:dyDescent="0.3">
      <c r="A29" s="76">
        <v>16</v>
      </c>
      <c r="B29" s="90">
        <v>0</v>
      </c>
      <c r="C29" s="90">
        <f t="shared" ref="C29:H29" si="3">C27+C28</f>
        <v>0</v>
      </c>
      <c r="D29" s="90">
        <f t="shared" si="3"/>
        <v>0</v>
      </c>
      <c r="E29" s="91" t="s">
        <v>98</v>
      </c>
      <c r="F29" s="90">
        <f t="shared" si="3"/>
        <v>0</v>
      </c>
      <c r="G29" s="90">
        <f>G27+F30</f>
        <v>0</v>
      </c>
      <c r="H29" s="90">
        <f t="shared" si="3"/>
        <v>0</v>
      </c>
      <c r="I29" s="76">
        <v>16</v>
      </c>
    </row>
    <row r="30" spans="1:9" x14ac:dyDescent="0.25">
      <c r="A30" s="70"/>
      <c r="B30" s="288" t="s">
        <v>1</v>
      </c>
      <c r="C30" s="286"/>
      <c r="D30" s="287"/>
      <c r="E30" s="82" t="s">
        <v>99</v>
      </c>
      <c r="F30" s="288"/>
      <c r="G30" s="286"/>
      <c r="H30" s="287"/>
      <c r="I30" s="70"/>
    </row>
    <row r="31" spans="1:9" x14ac:dyDescent="0.25">
      <c r="A31" s="73">
        <v>17</v>
      </c>
      <c r="B31" s="93">
        <v>20000</v>
      </c>
      <c r="C31" s="93">
        <v>60000</v>
      </c>
      <c r="D31" s="93">
        <v>100000</v>
      </c>
      <c r="E31" s="94" t="s">
        <v>100</v>
      </c>
      <c r="F31" s="93">
        <f>'LB-31FF&amp;R'!H30</f>
        <v>50000</v>
      </c>
      <c r="G31" s="93">
        <f>'LB-31FF&amp;R'!I30</f>
        <v>50000</v>
      </c>
      <c r="H31" s="93">
        <v>50000</v>
      </c>
      <c r="I31" s="73">
        <v>17</v>
      </c>
    </row>
    <row r="32" spans="1:9" x14ac:dyDescent="0.25">
      <c r="A32" s="73">
        <v>18</v>
      </c>
      <c r="B32" s="93"/>
      <c r="C32" s="93"/>
      <c r="D32" s="93"/>
      <c r="E32" s="94">
        <v>18</v>
      </c>
      <c r="F32" s="93"/>
      <c r="G32" s="93"/>
      <c r="H32" s="93"/>
      <c r="I32" s="73">
        <v>18</v>
      </c>
    </row>
    <row r="33" spans="1:9" x14ac:dyDescent="0.25">
      <c r="A33" s="73">
        <v>19</v>
      </c>
      <c r="B33" s="73"/>
      <c r="C33" s="95"/>
      <c r="D33" s="95"/>
      <c r="E33" s="75">
        <v>19</v>
      </c>
      <c r="F33" s="95"/>
      <c r="G33" s="95"/>
      <c r="H33" s="95"/>
      <c r="I33" s="73">
        <v>19</v>
      </c>
    </row>
    <row r="34" spans="1:9" x14ac:dyDescent="0.25">
      <c r="A34" s="96">
        <v>20</v>
      </c>
      <c r="B34" s="97"/>
      <c r="C34" s="97"/>
      <c r="D34" s="97"/>
      <c r="E34" s="98">
        <v>20</v>
      </c>
      <c r="F34" s="97"/>
      <c r="G34" s="97"/>
      <c r="H34" s="97"/>
      <c r="I34" s="96">
        <v>20</v>
      </c>
    </row>
    <row r="35" spans="1:9" x14ac:dyDescent="0.25">
      <c r="A35" s="88">
        <v>21</v>
      </c>
      <c r="B35" s="89"/>
      <c r="C35" s="89"/>
      <c r="D35" s="89"/>
      <c r="E35" s="75">
        <v>21</v>
      </c>
      <c r="F35" s="89"/>
      <c r="G35" s="89"/>
      <c r="H35" s="89"/>
      <c r="I35" s="88">
        <v>21</v>
      </c>
    </row>
    <row r="36" spans="1:9" ht="15.75" thickBot="1" x14ac:dyDescent="0.3">
      <c r="A36" s="73">
        <v>22</v>
      </c>
      <c r="B36" s="90">
        <f t="shared" ref="B36:H36" si="4">B31+B32+B33+B34+B35</f>
        <v>20000</v>
      </c>
      <c r="C36" s="90">
        <f t="shared" si="4"/>
        <v>60000</v>
      </c>
      <c r="D36" s="90">
        <f t="shared" si="4"/>
        <v>100000</v>
      </c>
      <c r="E36" s="91" t="s">
        <v>101</v>
      </c>
      <c r="F36" s="90">
        <f t="shared" si="4"/>
        <v>50000</v>
      </c>
      <c r="G36" s="90">
        <f t="shared" si="4"/>
        <v>50000</v>
      </c>
      <c r="H36" s="90">
        <f t="shared" si="4"/>
        <v>50000</v>
      </c>
      <c r="I36" s="73">
        <v>22</v>
      </c>
    </row>
    <row r="37" spans="1:9" x14ac:dyDescent="0.25">
      <c r="A37" s="70"/>
      <c r="B37" s="288"/>
      <c r="C37" s="286"/>
      <c r="D37" s="287"/>
      <c r="E37" s="82" t="s">
        <v>102</v>
      </c>
      <c r="F37" s="288"/>
      <c r="G37" s="286"/>
      <c r="H37" s="287"/>
      <c r="I37" s="70"/>
    </row>
    <row r="38" spans="1:9" ht="15.75" thickBot="1" x14ac:dyDescent="0.3">
      <c r="A38" s="88">
        <v>23</v>
      </c>
      <c r="B38" s="99"/>
      <c r="C38" s="100"/>
      <c r="D38" s="101">
        <v>147708</v>
      </c>
      <c r="E38" s="102" t="s">
        <v>103</v>
      </c>
      <c r="F38" s="101">
        <f>'LB-31FF&amp;R'!H40</f>
        <v>115976</v>
      </c>
      <c r="G38" s="101">
        <f>'LB-31FF&amp;R'!I40</f>
        <v>115976</v>
      </c>
      <c r="H38" s="101">
        <v>115976</v>
      </c>
      <c r="I38" s="73">
        <v>23</v>
      </c>
    </row>
    <row r="39" spans="1:9" x14ac:dyDescent="0.25">
      <c r="A39" s="73">
        <v>24</v>
      </c>
      <c r="B39" s="103">
        <f>B12+B17+B21+B25+B29+B36</f>
        <v>388660</v>
      </c>
      <c r="C39" s="103">
        <f t="shared" ref="C39" si="5">C12+C17+C21+C25+C29+C36</f>
        <v>412059</v>
      </c>
      <c r="D39" s="103">
        <f>D12+D17+D21+D25+D29+D36+D38</f>
        <v>713219</v>
      </c>
      <c r="E39" s="104" t="s">
        <v>104</v>
      </c>
      <c r="F39" s="103">
        <f>F12+F17+F21+F25+F29+F36+F38</f>
        <v>746806</v>
      </c>
      <c r="G39" s="103">
        <f t="shared" ref="G39:H39" si="6">G12+G17+G21+G25+G29+G36+G38</f>
        <v>746806</v>
      </c>
      <c r="H39" s="103">
        <f t="shared" si="6"/>
        <v>746806</v>
      </c>
      <c r="I39" s="73">
        <v>24</v>
      </c>
    </row>
    <row r="40" spans="1:9" x14ac:dyDescent="0.25">
      <c r="A40" s="73">
        <v>25</v>
      </c>
      <c r="B40" s="89"/>
      <c r="C40" s="89"/>
      <c r="D40" s="89"/>
      <c r="E40" s="105" t="s">
        <v>105</v>
      </c>
      <c r="F40" s="89"/>
      <c r="G40" s="89"/>
      <c r="H40" s="89"/>
      <c r="I40" s="73">
        <v>25</v>
      </c>
    </row>
    <row r="41" spans="1:9" x14ac:dyDescent="0.25">
      <c r="A41" s="73">
        <v>26</v>
      </c>
      <c r="B41" s="89"/>
      <c r="C41" s="89"/>
      <c r="D41" s="89"/>
      <c r="E41" s="105" t="s">
        <v>106</v>
      </c>
      <c r="F41" s="89"/>
      <c r="G41" s="89"/>
      <c r="H41" s="89"/>
      <c r="I41" s="73">
        <v>26</v>
      </c>
    </row>
    <row r="42" spans="1:9" x14ac:dyDescent="0.25">
      <c r="A42" s="73">
        <v>27</v>
      </c>
      <c r="B42" s="74">
        <v>336922</v>
      </c>
      <c r="C42" s="74">
        <v>378228</v>
      </c>
      <c r="D42" s="106"/>
      <c r="E42" s="73" t="s">
        <v>48</v>
      </c>
      <c r="F42" s="106"/>
      <c r="G42" s="106"/>
      <c r="H42" s="106"/>
      <c r="I42" s="73">
        <v>27</v>
      </c>
    </row>
    <row r="43" spans="1:9" ht="15.75" thickBot="1" x14ac:dyDescent="0.3">
      <c r="A43" s="107">
        <v>28</v>
      </c>
      <c r="B43" s="106"/>
      <c r="C43" s="106"/>
      <c r="D43" s="89">
        <v>0</v>
      </c>
      <c r="E43" s="105" t="s">
        <v>107</v>
      </c>
      <c r="F43" s="89"/>
      <c r="G43" s="89"/>
      <c r="H43" s="89"/>
      <c r="I43" s="107">
        <v>28</v>
      </c>
    </row>
    <row r="44" spans="1:9" ht="15.75" thickBot="1" x14ac:dyDescent="0.3">
      <c r="A44" s="108">
        <v>29</v>
      </c>
      <c r="B44" s="109">
        <f>B39+B40+B41+B42</f>
        <v>725582</v>
      </c>
      <c r="C44" s="109">
        <f t="shared" ref="C44" si="7">C39+C40+C41+C42</f>
        <v>790287</v>
      </c>
      <c r="D44" s="109">
        <f>D39+D40+D41+D42+D43</f>
        <v>713219</v>
      </c>
      <c r="E44" s="110" t="s">
        <v>108</v>
      </c>
      <c r="F44" s="109">
        <f>F39+F40+F43+F41</f>
        <v>746806</v>
      </c>
      <c r="G44" s="109">
        <f>G39+G40+G43+G41</f>
        <v>746806</v>
      </c>
      <c r="H44" s="109">
        <f>H39+H40+H43+H41</f>
        <v>746806</v>
      </c>
      <c r="I44" s="108">
        <v>29</v>
      </c>
    </row>
    <row r="45" spans="1:9" ht="15.75" x14ac:dyDescent="0.25">
      <c r="A45" s="59"/>
      <c r="B45" s="111"/>
      <c r="C45" s="59"/>
      <c r="D45" s="112"/>
      <c r="E45" s="60"/>
      <c r="F45" s="60"/>
      <c r="G45" s="60"/>
      <c r="H45" s="60"/>
      <c r="I45" s="60"/>
    </row>
    <row r="46" spans="1:9" x14ac:dyDescent="0.25">
      <c r="A46" s="292" t="s">
        <v>109</v>
      </c>
      <c r="B46" s="293"/>
      <c r="C46" s="293"/>
      <c r="D46" s="112"/>
      <c r="E46" s="60"/>
      <c r="F46" s="60"/>
      <c r="G46" s="60"/>
      <c r="H46" s="60"/>
      <c r="I46" s="60"/>
    </row>
  </sheetData>
  <mergeCells count="25">
    <mergeCell ref="B37:D37"/>
    <mergeCell ref="F37:H37"/>
    <mergeCell ref="A46:C46"/>
    <mergeCell ref="B22:D22"/>
    <mergeCell ref="F22:H22"/>
    <mergeCell ref="B26:D26"/>
    <mergeCell ref="F26:H26"/>
    <mergeCell ref="B30:D30"/>
    <mergeCell ref="F30:H30"/>
    <mergeCell ref="B9:D9"/>
    <mergeCell ref="F9:H9"/>
    <mergeCell ref="B14:D14"/>
    <mergeCell ref="F14:H14"/>
    <mergeCell ref="B18:D18"/>
    <mergeCell ref="F18:H18"/>
    <mergeCell ref="D1:F1"/>
    <mergeCell ref="D2:F2"/>
    <mergeCell ref="D3:F3"/>
    <mergeCell ref="G4:I4"/>
    <mergeCell ref="A5:A8"/>
    <mergeCell ref="B5:D5"/>
    <mergeCell ref="E5:E8"/>
    <mergeCell ref="F5:H6"/>
    <mergeCell ref="I5:I8"/>
    <mergeCell ref="B6:C6"/>
  </mergeCells>
  <pageMargins left="0.7" right="0.7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0"/>
  <sheetViews>
    <sheetView topLeftCell="A16" workbookViewId="0">
      <selection activeCell="J39" sqref="J39"/>
    </sheetView>
  </sheetViews>
  <sheetFormatPr defaultColWidth="8.7109375" defaultRowHeight="15" x14ac:dyDescent="0.25"/>
  <cols>
    <col min="1" max="1" width="3" bestFit="1" customWidth="1"/>
    <col min="2" max="2" width="19.28515625" bestFit="1" customWidth="1"/>
    <col min="3" max="3" width="10" bestFit="1" customWidth="1"/>
    <col min="4" max="4" width="10.7109375" bestFit="1" customWidth="1"/>
    <col min="5" max="5" width="27.85546875" bestFit="1" customWidth="1"/>
    <col min="6" max="7" width="14.7109375" customWidth="1"/>
    <col min="8" max="8" width="8.7109375" bestFit="1" customWidth="1"/>
    <col min="9" max="9" width="10.7109375" bestFit="1" customWidth="1"/>
    <col min="10" max="10" width="13.7109375" bestFit="1" customWidth="1"/>
    <col min="11" max="11" width="3" bestFit="1" customWidth="1"/>
    <col min="257" max="257" width="2.7109375" customWidth="1"/>
    <col min="258" max="259" width="11.7109375" customWidth="1"/>
    <col min="260" max="260" width="12.28515625" customWidth="1"/>
    <col min="261" max="263" width="14.7109375" customWidth="1"/>
    <col min="264" max="264" width="12.140625" customWidth="1"/>
    <col min="265" max="266" width="12.28515625" customWidth="1"/>
    <col min="267" max="267" width="2.7109375" customWidth="1"/>
    <col min="513" max="513" width="2.7109375" customWidth="1"/>
    <col min="514" max="515" width="11.7109375" customWidth="1"/>
    <col min="516" max="516" width="12.28515625" customWidth="1"/>
    <col min="517" max="519" width="14.7109375" customWidth="1"/>
    <col min="520" max="520" width="12.140625" customWidth="1"/>
    <col min="521" max="522" width="12.28515625" customWidth="1"/>
    <col min="523" max="523" width="2.7109375" customWidth="1"/>
    <col min="769" max="769" width="2.7109375" customWidth="1"/>
    <col min="770" max="771" width="11.7109375" customWidth="1"/>
    <col min="772" max="772" width="12.28515625" customWidth="1"/>
    <col min="773" max="775" width="14.7109375" customWidth="1"/>
    <col min="776" max="776" width="12.140625" customWidth="1"/>
    <col min="777" max="778" width="12.28515625" customWidth="1"/>
    <col min="779" max="779" width="2.7109375" customWidth="1"/>
    <col min="1025" max="1025" width="2.7109375" customWidth="1"/>
    <col min="1026" max="1027" width="11.7109375" customWidth="1"/>
    <col min="1028" max="1028" width="12.28515625" customWidth="1"/>
    <col min="1029" max="1031" width="14.7109375" customWidth="1"/>
    <col min="1032" max="1032" width="12.140625" customWidth="1"/>
    <col min="1033" max="1034" width="12.28515625" customWidth="1"/>
    <col min="1035" max="1035" width="2.7109375" customWidth="1"/>
    <col min="1281" max="1281" width="2.7109375" customWidth="1"/>
    <col min="1282" max="1283" width="11.7109375" customWidth="1"/>
    <col min="1284" max="1284" width="12.28515625" customWidth="1"/>
    <col min="1285" max="1287" width="14.7109375" customWidth="1"/>
    <col min="1288" max="1288" width="12.140625" customWidth="1"/>
    <col min="1289" max="1290" width="12.28515625" customWidth="1"/>
    <col min="1291" max="1291" width="2.7109375" customWidth="1"/>
    <col min="1537" max="1537" width="2.7109375" customWidth="1"/>
    <col min="1538" max="1539" width="11.7109375" customWidth="1"/>
    <col min="1540" max="1540" width="12.28515625" customWidth="1"/>
    <col min="1541" max="1543" width="14.7109375" customWidth="1"/>
    <col min="1544" max="1544" width="12.140625" customWidth="1"/>
    <col min="1545" max="1546" width="12.28515625" customWidth="1"/>
    <col min="1547" max="1547" width="2.7109375" customWidth="1"/>
    <col min="1793" max="1793" width="2.7109375" customWidth="1"/>
    <col min="1794" max="1795" width="11.7109375" customWidth="1"/>
    <col min="1796" max="1796" width="12.28515625" customWidth="1"/>
    <col min="1797" max="1799" width="14.7109375" customWidth="1"/>
    <col min="1800" max="1800" width="12.140625" customWidth="1"/>
    <col min="1801" max="1802" width="12.28515625" customWidth="1"/>
    <col min="1803" max="1803" width="2.7109375" customWidth="1"/>
    <col min="2049" max="2049" width="2.7109375" customWidth="1"/>
    <col min="2050" max="2051" width="11.7109375" customWidth="1"/>
    <col min="2052" max="2052" width="12.28515625" customWidth="1"/>
    <col min="2053" max="2055" width="14.7109375" customWidth="1"/>
    <col min="2056" max="2056" width="12.140625" customWidth="1"/>
    <col min="2057" max="2058" width="12.28515625" customWidth="1"/>
    <col min="2059" max="2059" width="2.7109375" customWidth="1"/>
    <col min="2305" max="2305" width="2.7109375" customWidth="1"/>
    <col min="2306" max="2307" width="11.7109375" customWidth="1"/>
    <col min="2308" max="2308" width="12.28515625" customWidth="1"/>
    <col min="2309" max="2311" width="14.7109375" customWidth="1"/>
    <col min="2312" max="2312" width="12.140625" customWidth="1"/>
    <col min="2313" max="2314" width="12.28515625" customWidth="1"/>
    <col min="2315" max="2315" width="2.7109375" customWidth="1"/>
    <col min="2561" max="2561" width="2.7109375" customWidth="1"/>
    <col min="2562" max="2563" width="11.7109375" customWidth="1"/>
    <col min="2564" max="2564" width="12.28515625" customWidth="1"/>
    <col min="2565" max="2567" width="14.7109375" customWidth="1"/>
    <col min="2568" max="2568" width="12.140625" customWidth="1"/>
    <col min="2569" max="2570" width="12.28515625" customWidth="1"/>
    <col min="2571" max="2571" width="2.7109375" customWidth="1"/>
    <col min="2817" max="2817" width="2.7109375" customWidth="1"/>
    <col min="2818" max="2819" width="11.7109375" customWidth="1"/>
    <col min="2820" max="2820" width="12.28515625" customWidth="1"/>
    <col min="2821" max="2823" width="14.7109375" customWidth="1"/>
    <col min="2824" max="2824" width="12.140625" customWidth="1"/>
    <col min="2825" max="2826" width="12.28515625" customWidth="1"/>
    <col min="2827" max="2827" width="2.7109375" customWidth="1"/>
    <col min="3073" max="3073" width="2.7109375" customWidth="1"/>
    <col min="3074" max="3075" width="11.7109375" customWidth="1"/>
    <col min="3076" max="3076" width="12.28515625" customWidth="1"/>
    <col min="3077" max="3079" width="14.7109375" customWidth="1"/>
    <col min="3080" max="3080" width="12.140625" customWidth="1"/>
    <col min="3081" max="3082" width="12.28515625" customWidth="1"/>
    <col min="3083" max="3083" width="2.7109375" customWidth="1"/>
    <col min="3329" max="3329" width="2.7109375" customWidth="1"/>
    <col min="3330" max="3331" width="11.7109375" customWidth="1"/>
    <col min="3332" max="3332" width="12.28515625" customWidth="1"/>
    <col min="3333" max="3335" width="14.7109375" customWidth="1"/>
    <col min="3336" max="3336" width="12.140625" customWidth="1"/>
    <col min="3337" max="3338" width="12.28515625" customWidth="1"/>
    <col min="3339" max="3339" width="2.7109375" customWidth="1"/>
    <col min="3585" max="3585" width="2.7109375" customWidth="1"/>
    <col min="3586" max="3587" width="11.7109375" customWidth="1"/>
    <col min="3588" max="3588" width="12.28515625" customWidth="1"/>
    <col min="3589" max="3591" width="14.7109375" customWidth="1"/>
    <col min="3592" max="3592" width="12.140625" customWidth="1"/>
    <col min="3593" max="3594" width="12.28515625" customWidth="1"/>
    <col min="3595" max="3595" width="2.7109375" customWidth="1"/>
    <col min="3841" max="3841" width="2.7109375" customWidth="1"/>
    <col min="3842" max="3843" width="11.7109375" customWidth="1"/>
    <col min="3844" max="3844" width="12.28515625" customWidth="1"/>
    <col min="3845" max="3847" width="14.7109375" customWidth="1"/>
    <col min="3848" max="3848" width="12.140625" customWidth="1"/>
    <col min="3849" max="3850" width="12.28515625" customWidth="1"/>
    <col min="3851" max="3851" width="2.7109375" customWidth="1"/>
    <col min="4097" max="4097" width="2.7109375" customWidth="1"/>
    <col min="4098" max="4099" width="11.7109375" customWidth="1"/>
    <col min="4100" max="4100" width="12.28515625" customWidth="1"/>
    <col min="4101" max="4103" width="14.7109375" customWidth="1"/>
    <col min="4104" max="4104" width="12.140625" customWidth="1"/>
    <col min="4105" max="4106" width="12.28515625" customWidth="1"/>
    <col min="4107" max="4107" width="2.7109375" customWidth="1"/>
    <col min="4353" max="4353" width="2.7109375" customWidth="1"/>
    <col min="4354" max="4355" width="11.7109375" customWidth="1"/>
    <col min="4356" max="4356" width="12.28515625" customWidth="1"/>
    <col min="4357" max="4359" width="14.7109375" customWidth="1"/>
    <col min="4360" max="4360" width="12.140625" customWidth="1"/>
    <col min="4361" max="4362" width="12.28515625" customWidth="1"/>
    <col min="4363" max="4363" width="2.7109375" customWidth="1"/>
    <col min="4609" max="4609" width="2.7109375" customWidth="1"/>
    <col min="4610" max="4611" width="11.7109375" customWidth="1"/>
    <col min="4612" max="4612" width="12.28515625" customWidth="1"/>
    <col min="4613" max="4615" width="14.7109375" customWidth="1"/>
    <col min="4616" max="4616" width="12.140625" customWidth="1"/>
    <col min="4617" max="4618" width="12.28515625" customWidth="1"/>
    <col min="4619" max="4619" width="2.7109375" customWidth="1"/>
    <col min="4865" max="4865" width="2.7109375" customWidth="1"/>
    <col min="4866" max="4867" width="11.7109375" customWidth="1"/>
    <col min="4868" max="4868" width="12.28515625" customWidth="1"/>
    <col min="4869" max="4871" width="14.7109375" customWidth="1"/>
    <col min="4872" max="4872" width="12.140625" customWidth="1"/>
    <col min="4873" max="4874" width="12.28515625" customWidth="1"/>
    <col min="4875" max="4875" width="2.7109375" customWidth="1"/>
    <col min="5121" max="5121" width="2.7109375" customWidth="1"/>
    <col min="5122" max="5123" width="11.7109375" customWidth="1"/>
    <col min="5124" max="5124" width="12.28515625" customWidth="1"/>
    <col min="5125" max="5127" width="14.7109375" customWidth="1"/>
    <col min="5128" max="5128" width="12.140625" customWidth="1"/>
    <col min="5129" max="5130" width="12.28515625" customWidth="1"/>
    <col min="5131" max="5131" width="2.7109375" customWidth="1"/>
    <col min="5377" max="5377" width="2.7109375" customWidth="1"/>
    <col min="5378" max="5379" width="11.7109375" customWidth="1"/>
    <col min="5380" max="5380" width="12.28515625" customWidth="1"/>
    <col min="5381" max="5383" width="14.7109375" customWidth="1"/>
    <col min="5384" max="5384" width="12.140625" customWidth="1"/>
    <col min="5385" max="5386" width="12.28515625" customWidth="1"/>
    <col min="5387" max="5387" width="2.7109375" customWidth="1"/>
    <col min="5633" max="5633" width="2.7109375" customWidth="1"/>
    <col min="5634" max="5635" width="11.7109375" customWidth="1"/>
    <col min="5636" max="5636" width="12.28515625" customWidth="1"/>
    <col min="5637" max="5639" width="14.7109375" customWidth="1"/>
    <col min="5640" max="5640" width="12.140625" customWidth="1"/>
    <col min="5641" max="5642" width="12.28515625" customWidth="1"/>
    <col min="5643" max="5643" width="2.7109375" customWidth="1"/>
    <col min="5889" max="5889" width="2.7109375" customWidth="1"/>
    <col min="5890" max="5891" width="11.7109375" customWidth="1"/>
    <col min="5892" max="5892" width="12.28515625" customWidth="1"/>
    <col min="5893" max="5895" width="14.7109375" customWidth="1"/>
    <col min="5896" max="5896" width="12.140625" customWidth="1"/>
    <col min="5897" max="5898" width="12.28515625" customWidth="1"/>
    <col min="5899" max="5899" width="2.7109375" customWidth="1"/>
    <col min="6145" max="6145" width="2.7109375" customWidth="1"/>
    <col min="6146" max="6147" width="11.7109375" customWidth="1"/>
    <col min="6148" max="6148" width="12.28515625" customWidth="1"/>
    <col min="6149" max="6151" width="14.7109375" customWidth="1"/>
    <col min="6152" max="6152" width="12.140625" customWidth="1"/>
    <col min="6153" max="6154" width="12.28515625" customWidth="1"/>
    <col min="6155" max="6155" width="2.7109375" customWidth="1"/>
    <col min="6401" max="6401" width="2.7109375" customWidth="1"/>
    <col min="6402" max="6403" width="11.7109375" customWidth="1"/>
    <col min="6404" max="6404" width="12.28515625" customWidth="1"/>
    <col min="6405" max="6407" width="14.7109375" customWidth="1"/>
    <col min="6408" max="6408" width="12.140625" customWidth="1"/>
    <col min="6409" max="6410" width="12.28515625" customWidth="1"/>
    <col min="6411" max="6411" width="2.7109375" customWidth="1"/>
    <col min="6657" max="6657" width="2.7109375" customWidth="1"/>
    <col min="6658" max="6659" width="11.7109375" customWidth="1"/>
    <col min="6660" max="6660" width="12.28515625" customWidth="1"/>
    <col min="6661" max="6663" width="14.7109375" customWidth="1"/>
    <col min="6664" max="6664" width="12.140625" customWidth="1"/>
    <col min="6665" max="6666" width="12.28515625" customWidth="1"/>
    <col min="6667" max="6667" width="2.7109375" customWidth="1"/>
    <col min="6913" max="6913" width="2.7109375" customWidth="1"/>
    <col min="6914" max="6915" width="11.7109375" customWidth="1"/>
    <col min="6916" max="6916" width="12.28515625" customWidth="1"/>
    <col min="6917" max="6919" width="14.7109375" customWidth="1"/>
    <col min="6920" max="6920" width="12.140625" customWidth="1"/>
    <col min="6921" max="6922" width="12.28515625" customWidth="1"/>
    <col min="6923" max="6923" width="2.7109375" customWidth="1"/>
    <col min="7169" max="7169" width="2.7109375" customWidth="1"/>
    <col min="7170" max="7171" width="11.7109375" customWidth="1"/>
    <col min="7172" max="7172" width="12.28515625" customWidth="1"/>
    <col min="7173" max="7175" width="14.7109375" customWidth="1"/>
    <col min="7176" max="7176" width="12.140625" customWidth="1"/>
    <col min="7177" max="7178" width="12.28515625" customWidth="1"/>
    <col min="7179" max="7179" width="2.7109375" customWidth="1"/>
    <col min="7425" max="7425" width="2.7109375" customWidth="1"/>
    <col min="7426" max="7427" width="11.7109375" customWidth="1"/>
    <col min="7428" max="7428" width="12.28515625" customWidth="1"/>
    <col min="7429" max="7431" width="14.7109375" customWidth="1"/>
    <col min="7432" max="7432" width="12.140625" customWidth="1"/>
    <col min="7433" max="7434" width="12.28515625" customWidth="1"/>
    <col min="7435" max="7435" width="2.7109375" customWidth="1"/>
    <col min="7681" max="7681" width="2.7109375" customWidth="1"/>
    <col min="7682" max="7683" width="11.7109375" customWidth="1"/>
    <col min="7684" max="7684" width="12.28515625" customWidth="1"/>
    <col min="7685" max="7687" width="14.7109375" customWidth="1"/>
    <col min="7688" max="7688" width="12.140625" customWidth="1"/>
    <col min="7689" max="7690" width="12.28515625" customWidth="1"/>
    <col min="7691" max="7691" width="2.7109375" customWidth="1"/>
    <col min="7937" max="7937" width="2.7109375" customWidth="1"/>
    <col min="7938" max="7939" width="11.7109375" customWidth="1"/>
    <col min="7940" max="7940" width="12.28515625" customWidth="1"/>
    <col min="7941" max="7943" width="14.7109375" customWidth="1"/>
    <col min="7944" max="7944" width="12.140625" customWidth="1"/>
    <col min="7945" max="7946" width="12.28515625" customWidth="1"/>
    <col min="7947" max="7947" width="2.7109375" customWidth="1"/>
    <col min="8193" max="8193" width="2.7109375" customWidth="1"/>
    <col min="8194" max="8195" width="11.7109375" customWidth="1"/>
    <col min="8196" max="8196" width="12.28515625" customWidth="1"/>
    <col min="8197" max="8199" width="14.7109375" customWidth="1"/>
    <col min="8200" max="8200" width="12.140625" customWidth="1"/>
    <col min="8201" max="8202" width="12.28515625" customWidth="1"/>
    <col min="8203" max="8203" width="2.7109375" customWidth="1"/>
    <col min="8449" max="8449" width="2.7109375" customWidth="1"/>
    <col min="8450" max="8451" width="11.7109375" customWidth="1"/>
    <col min="8452" max="8452" width="12.28515625" customWidth="1"/>
    <col min="8453" max="8455" width="14.7109375" customWidth="1"/>
    <col min="8456" max="8456" width="12.140625" customWidth="1"/>
    <col min="8457" max="8458" width="12.28515625" customWidth="1"/>
    <col min="8459" max="8459" width="2.7109375" customWidth="1"/>
    <col min="8705" max="8705" width="2.7109375" customWidth="1"/>
    <col min="8706" max="8707" width="11.7109375" customWidth="1"/>
    <col min="8708" max="8708" width="12.28515625" customWidth="1"/>
    <col min="8709" max="8711" width="14.7109375" customWidth="1"/>
    <col min="8712" max="8712" width="12.140625" customWidth="1"/>
    <col min="8713" max="8714" width="12.28515625" customWidth="1"/>
    <col min="8715" max="8715" width="2.7109375" customWidth="1"/>
    <col min="8961" max="8961" width="2.7109375" customWidth="1"/>
    <col min="8962" max="8963" width="11.7109375" customWidth="1"/>
    <col min="8964" max="8964" width="12.28515625" customWidth="1"/>
    <col min="8965" max="8967" width="14.7109375" customWidth="1"/>
    <col min="8968" max="8968" width="12.140625" customWidth="1"/>
    <col min="8969" max="8970" width="12.28515625" customWidth="1"/>
    <col min="8971" max="8971" width="2.7109375" customWidth="1"/>
    <col min="9217" max="9217" width="2.7109375" customWidth="1"/>
    <col min="9218" max="9219" width="11.7109375" customWidth="1"/>
    <col min="9220" max="9220" width="12.28515625" customWidth="1"/>
    <col min="9221" max="9223" width="14.7109375" customWidth="1"/>
    <col min="9224" max="9224" width="12.140625" customWidth="1"/>
    <col min="9225" max="9226" width="12.28515625" customWidth="1"/>
    <col min="9227" max="9227" width="2.7109375" customWidth="1"/>
    <col min="9473" max="9473" width="2.7109375" customWidth="1"/>
    <col min="9474" max="9475" width="11.7109375" customWidth="1"/>
    <col min="9476" max="9476" width="12.28515625" customWidth="1"/>
    <col min="9477" max="9479" width="14.7109375" customWidth="1"/>
    <col min="9480" max="9480" width="12.140625" customWidth="1"/>
    <col min="9481" max="9482" width="12.28515625" customWidth="1"/>
    <col min="9483" max="9483" width="2.7109375" customWidth="1"/>
    <col min="9729" max="9729" width="2.7109375" customWidth="1"/>
    <col min="9730" max="9731" width="11.7109375" customWidth="1"/>
    <col min="9732" max="9732" width="12.28515625" customWidth="1"/>
    <col min="9733" max="9735" width="14.7109375" customWidth="1"/>
    <col min="9736" max="9736" width="12.140625" customWidth="1"/>
    <col min="9737" max="9738" width="12.28515625" customWidth="1"/>
    <col min="9739" max="9739" width="2.7109375" customWidth="1"/>
    <col min="9985" max="9985" width="2.7109375" customWidth="1"/>
    <col min="9986" max="9987" width="11.7109375" customWidth="1"/>
    <col min="9988" max="9988" width="12.28515625" customWidth="1"/>
    <col min="9989" max="9991" width="14.7109375" customWidth="1"/>
    <col min="9992" max="9992" width="12.140625" customWidth="1"/>
    <col min="9993" max="9994" width="12.28515625" customWidth="1"/>
    <col min="9995" max="9995" width="2.7109375" customWidth="1"/>
    <col min="10241" max="10241" width="2.7109375" customWidth="1"/>
    <col min="10242" max="10243" width="11.7109375" customWidth="1"/>
    <col min="10244" max="10244" width="12.28515625" customWidth="1"/>
    <col min="10245" max="10247" width="14.7109375" customWidth="1"/>
    <col min="10248" max="10248" width="12.140625" customWidth="1"/>
    <col min="10249" max="10250" width="12.28515625" customWidth="1"/>
    <col min="10251" max="10251" width="2.7109375" customWidth="1"/>
    <col min="10497" max="10497" width="2.7109375" customWidth="1"/>
    <col min="10498" max="10499" width="11.7109375" customWidth="1"/>
    <col min="10500" max="10500" width="12.28515625" customWidth="1"/>
    <col min="10501" max="10503" width="14.7109375" customWidth="1"/>
    <col min="10504" max="10504" width="12.140625" customWidth="1"/>
    <col min="10505" max="10506" width="12.28515625" customWidth="1"/>
    <col min="10507" max="10507" width="2.7109375" customWidth="1"/>
    <col min="10753" max="10753" width="2.7109375" customWidth="1"/>
    <col min="10754" max="10755" width="11.7109375" customWidth="1"/>
    <col min="10756" max="10756" width="12.28515625" customWidth="1"/>
    <col min="10757" max="10759" width="14.7109375" customWidth="1"/>
    <col min="10760" max="10760" width="12.140625" customWidth="1"/>
    <col min="10761" max="10762" width="12.28515625" customWidth="1"/>
    <col min="10763" max="10763" width="2.7109375" customWidth="1"/>
    <col min="11009" max="11009" width="2.7109375" customWidth="1"/>
    <col min="11010" max="11011" width="11.7109375" customWidth="1"/>
    <col min="11012" max="11012" width="12.28515625" customWidth="1"/>
    <col min="11013" max="11015" width="14.7109375" customWidth="1"/>
    <col min="11016" max="11016" width="12.140625" customWidth="1"/>
    <col min="11017" max="11018" width="12.28515625" customWidth="1"/>
    <col min="11019" max="11019" width="2.7109375" customWidth="1"/>
    <col min="11265" max="11265" width="2.7109375" customWidth="1"/>
    <col min="11266" max="11267" width="11.7109375" customWidth="1"/>
    <col min="11268" max="11268" width="12.28515625" customWidth="1"/>
    <col min="11269" max="11271" width="14.7109375" customWidth="1"/>
    <col min="11272" max="11272" width="12.140625" customWidth="1"/>
    <col min="11273" max="11274" width="12.28515625" customWidth="1"/>
    <col min="11275" max="11275" width="2.7109375" customWidth="1"/>
    <col min="11521" max="11521" width="2.7109375" customWidth="1"/>
    <col min="11522" max="11523" width="11.7109375" customWidth="1"/>
    <col min="11524" max="11524" width="12.28515625" customWidth="1"/>
    <col min="11525" max="11527" width="14.7109375" customWidth="1"/>
    <col min="11528" max="11528" width="12.140625" customWidth="1"/>
    <col min="11529" max="11530" width="12.28515625" customWidth="1"/>
    <col min="11531" max="11531" width="2.7109375" customWidth="1"/>
    <col min="11777" max="11777" width="2.7109375" customWidth="1"/>
    <col min="11778" max="11779" width="11.7109375" customWidth="1"/>
    <col min="11780" max="11780" width="12.28515625" customWidth="1"/>
    <col min="11781" max="11783" width="14.7109375" customWidth="1"/>
    <col min="11784" max="11784" width="12.140625" customWidth="1"/>
    <col min="11785" max="11786" width="12.28515625" customWidth="1"/>
    <col min="11787" max="11787" width="2.7109375" customWidth="1"/>
    <col min="12033" max="12033" width="2.7109375" customWidth="1"/>
    <col min="12034" max="12035" width="11.7109375" customWidth="1"/>
    <col min="12036" max="12036" width="12.28515625" customWidth="1"/>
    <col min="12037" max="12039" width="14.7109375" customWidth="1"/>
    <col min="12040" max="12040" width="12.140625" customWidth="1"/>
    <col min="12041" max="12042" width="12.28515625" customWidth="1"/>
    <col min="12043" max="12043" width="2.7109375" customWidth="1"/>
    <col min="12289" max="12289" width="2.7109375" customWidth="1"/>
    <col min="12290" max="12291" width="11.7109375" customWidth="1"/>
    <col min="12292" max="12292" width="12.28515625" customWidth="1"/>
    <col min="12293" max="12295" width="14.7109375" customWidth="1"/>
    <col min="12296" max="12296" width="12.140625" customWidth="1"/>
    <col min="12297" max="12298" width="12.28515625" customWidth="1"/>
    <col min="12299" max="12299" width="2.7109375" customWidth="1"/>
    <col min="12545" max="12545" width="2.7109375" customWidth="1"/>
    <col min="12546" max="12547" width="11.7109375" customWidth="1"/>
    <col min="12548" max="12548" width="12.28515625" customWidth="1"/>
    <col min="12549" max="12551" width="14.7109375" customWidth="1"/>
    <col min="12552" max="12552" width="12.140625" customWidth="1"/>
    <col min="12553" max="12554" width="12.28515625" customWidth="1"/>
    <col min="12555" max="12555" width="2.7109375" customWidth="1"/>
    <col min="12801" max="12801" width="2.7109375" customWidth="1"/>
    <col min="12802" max="12803" width="11.7109375" customWidth="1"/>
    <col min="12804" max="12804" width="12.28515625" customWidth="1"/>
    <col min="12805" max="12807" width="14.7109375" customWidth="1"/>
    <col min="12808" max="12808" width="12.140625" customWidth="1"/>
    <col min="12809" max="12810" width="12.28515625" customWidth="1"/>
    <col min="12811" max="12811" width="2.7109375" customWidth="1"/>
    <col min="13057" max="13057" width="2.7109375" customWidth="1"/>
    <col min="13058" max="13059" width="11.7109375" customWidth="1"/>
    <col min="13060" max="13060" width="12.28515625" customWidth="1"/>
    <col min="13061" max="13063" width="14.7109375" customWidth="1"/>
    <col min="13064" max="13064" width="12.140625" customWidth="1"/>
    <col min="13065" max="13066" width="12.28515625" customWidth="1"/>
    <col min="13067" max="13067" width="2.7109375" customWidth="1"/>
    <col min="13313" max="13313" width="2.7109375" customWidth="1"/>
    <col min="13314" max="13315" width="11.7109375" customWidth="1"/>
    <col min="13316" max="13316" width="12.28515625" customWidth="1"/>
    <col min="13317" max="13319" width="14.7109375" customWidth="1"/>
    <col min="13320" max="13320" width="12.140625" customWidth="1"/>
    <col min="13321" max="13322" width="12.28515625" customWidth="1"/>
    <col min="13323" max="13323" width="2.7109375" customWidth="1"/>
    <col min="13569" max="13569" width="2.7109375" customWidth="1"/>
    <col min="13570" max="13571" width="11.7109375" customWidth="1"/>
    <col min="13572" max="13572" width="12.28515625" customWidth="1"/>
    <col min="13573" max="13575" width="14.7109375" customWidth="1"/>
    <col min="13576" max="13576" width="12.140625" customWidth="1"/>
    <col min="13577" max="13578" width="12.28515625" customWidth="1"/>
    <col min="13579" max="13579" width="2.7109375" customWidth="1"/>
    <col min="13825" max="13825" width="2.7109375" customWidth="1"/>
    <col min="13826" max="13827" width="11.7109375" customWidth="1"/>
    <col min="13828" max="13828" width="12.28515625" customWidth="1"/>
    <col min="13829" max="13831" width="14.7109375" customWidth="1"/>
    <col min="13832" max="13832" width="12.140625" customWidth="1"/>
    <col min="13833" max="13834" width="12.28515625" customWidth="1"/>
    <col min="13835" max="13835" width="2.7109375" customWidth="1"/>
    <col min="14081" max="14081" width="2.7109375" customWidth="1"/>
    <col min="14082" max="14083" width="11.7109375" customWidth="1"/>
    <col min="14084" max="14084" width="12.28515625" customWidth="1"/>
    <col min="14085" max="14087" width="14.7109375" customWidth="1"/>
    <col min="14088" max="14088" width="12.140625" customWidth="1"/>
    <col min="14089" max="14090" width="12.28515625" customWidth="1"/>
    <col min="14091" max="14091" width="2.7109375" customWidth="1"/>
    <col min="14337" max="14337" width="2.7109375" customWidth="1"/>
    <col min="14338" max="14339" width="11.7109375" customWidth="1"/>
    <col min="14340" max="14340" width="12.28515625" customWidth="1"/>
    <col min="14341" max="14343" width="14.7109375" customWidth="1"/>
    <col min="14344" max="14344" width="12.140625" customWidth="1"/>
    <col min="14345" max="14346" width="12.28515625" customWidth="1"/>
    <col min="14347" max="14347" width="2.7109375" customWidth="1"/>
    <col min="14593" max="14593" width="2.7109375" customWidth="1"/>
    <col min="14594" max="14595" width="11.7109375" customWidth="1"/>
    <col min="14596" max="14596" width="12.28515625" customWidth="1"/>
    <col min="14597" max="14599" width="14.7109375" customWidth="1"/>
    <col min="14600" max="14600" width="12.140625" customWidth="1"/>
    <col min="14601" max="14602" width="12.28515625" customWidth="1"/>
    <col min="14603" max="14603" width="2.7109375" customWidth="1"/>
    <col min="14849" max="14849" width="2.7109375" customWidth="1"/>
    <col min="14850" max="14851" width="11.7109375" customWidth="1"/>
    <col min="14852" max="14852" width="12.28515625" customWidth="1"/>
    <col min="14853" max="14855" width="14.7109375" customWidth="1"/>
    <col min="14856" max="14856" width="12.140625" customWidth="1"/>
    <col min="14857" max="14858" width="12.28515625" customWidth="1"/>
    <col min="14859" max="14859" width="2.7109375" customWidth="1"/>
    <col min="15105" max="15105" width="2.7109375" customWidth="1"/>
    <col min="15106" max="15107" width="11.7109375" customWidth="1"/>
    <col min="15108" max="15108" width="12.28515625" customWidth="1"/>
    <col min="15109" max="15111" width="14.7109375" customWidth="1"/>
    <col min="15112" max="15112" width="12.140625" customWidth="1"/>
    <col min="15113" max="15114" width="12.28515625" customWidth="1"/>
    <col min="15115" max="15115" width="2.7109375" customWidth="1"/>
    <col min="15361" max="15361" width="2.7109375" customWidth="1"/>
    <col min="15362" max="15363" width="11.7109375" customWidth="1"/>
    <col min="15364" max="15364" width="12.28515625" customWidth="1"/>
    <col min="15365" max="15367" width="14.7109375" customWidth="1"/>
    <col min="15368" max="15368" width="12.140625" customWidth="1"/>
    <col min="15369" max="15370" width="12.28515625" customWidth="1"/>
    <col min="15371" max="15371" width="2.7109375" customWidth="1"/>
    <col min="15617" max="15617" width="2.7109375" customWidth="1"/>
    <col min="15618" max="15619" width="11.7109375" customWidth="1"/>
    <col min="15620" max="15620" width="12.28515625" customWidth="1"/>
    <col min="15621" max="15623" width="14.7109375" customWidth="1"/>
    <col min="15624" max="15624" width="12.140625" customWidth="1"/>
    <col min="15625" max="15626" width="12.28515625" customWidth="1"/>
    <col min="15627" max="15627" width="2.7109375" customWidth="1"/>
    <col min="15873" max="15873" width="2.7109375" customWidth="1"/>
    <col min="15874" max="15875" width="11.7109375" customWidth="1"/>
    <col min="15876" max="15876" width="12.28515625" customWidth="1"/>
    <col min="15877" max="15879" width="14.7109375" customWidth="1"/>
    <col min="15880" max="15880" width="12.140625" customWidth="1"/>
    <col min="15881" max="15882" width="12.28515625" customWidth="1"/>
    <col min="15883" max="15883" width="2.7109375" customWidth="1"/>
    <col min="16129" max="16129" width="2.7109375" customWidth="1"/>
    <col min="16130" max="16131" width="11.7109375" customWidth="1"/>
    <col min="16132" max="16132" width="12.28515625" customWidth="1"/>
    <col min="16133" max="16135" width="14.7109375" customWidth="1"/>
    <col min="16136" max="16136" width="12.140625" customWidth="1"/>
    <col min="16137" max="16138" width="12.28515625" customWidth="1"/>
    <col min="16139" max="16139" width="2.7109375" customWidth="1"/>
  </cols>
  <sheetData>
    <row r="1" spans="1:11" ht="15.75" x14ac:dyDescent="0.25">
      <c r="B1" s="297"/>
      <c r="C1" s="297"/>
      <c r="D1" s="297"/>
      <c r="E1" s="298" t="s">
        <v>110</v>
      </c>
      <c r="F1" s="299"/>
      <c r="G1" s="299"/>
      <c r="H1" s="297"/>
      <c r="I1" s="297"/>
      <c r="J1" s="297"/>
      <c r="K1" s="297"/>
    </row>
    <row r="2" spans="1:11" x14ac:dyDescent="0.25">
      <c r="B2" s="300" t="s">
        <v>52</v>
      </c>
      <c r="C2" s="220"/>
      <c r="D2" s="220"/>
      <c r="E2" s="297"/>
      <c r="F2" s="297"/>
      <c r="G2" s="297"/>
      <c r="H2" s="297"/>
      <c r="I2" s="297"/>
      <c r="J2" s="297"/>
      <c r="K2" s="297"/>
    </row>
    <row r="3" spans="1:11" x14ac:dyDescent="0.25">
      <c r="B3" s="300" t="s">
        <v>111</v>
      </c>
      <c r="C3" s="220"/>
      <c r="D3" s="220"/>
      <c r="E3" s="297" t="s">
        <v>9</v>
      </c>
      <c r="F3" s="297"/>
      <c r="G3" s="297"/>
      <c r="H3" s="297"/>
      <c r="I3" s="297"/>
      <c r="J3" s="297"/>
      <c r="K3" s="297"/>
    </row>
    <row r="4" spans="1:11" x14ac:dyDescent="0.25">
      <c r="B4" s="297"/>
      <c r="C4" s="297"/>
      <c r="D4" s="297"/>
      <c r="E4" s="301" t="s">
        <v>80</v>
      </c>
      <c r="F4" s="297"/>
      <c r="G4" s="297"/>
      <c r="H4" s="297"/>
      <c r="I4" s="297"/>
      <c r="J4" s="297"/>
      <c r="K4" s="297"/>
    </row>
    <row r="5" spans="1:11" x14ac:dyDescent="0.25">
      <c r="A5" s="225"/>
      <c r="B5" s="229" t="s">
        <v>13</v>
      </c>
      <c r="C5" s="229"/>
      <c r="D5" s="230"/>
      <c r="E5" s="302" t="s">
        <v>112</v>
      </c>
      <c r="F5" s="303"/>
      <c r="G5" s="304"/>
      <c r="H5" s="311" t="s">
        <v>244</v>
      </c>
      <c r="I5" s="312"/>
      <c r="J5" s="312"/>
      <c r="K5" s="225"/>
    </row>
    <row r="6" spans="1:11" x14ac:dyDescent="0.25">
      <c r="A6" s="226"/>
      <c r="B6" s="297" t="s">
        <v>14</v>
      </c>
      <c r="C6" s="297"/>
      <c r="D6" s="113" t="s">
        <v>15</v>
      </c>
      <c r="E6" s="305"/>
      <c r="F6" s="306"/>
      <c r="G6" s="307"/>
      <c r="H6" s="313"/>
      <c r="I6" s="314"/>
      <c r="J6" s="314"/>
      <c r="K6" s="226"/>
    </row>
    <row r="7" spans="1:11" x14ac:dyDescent="0.25">
      <c r="A7" s="226"/>
      <c r="B7" s="114" t="s">
        <v>20</v>
      </c>
      <c r="C7" s="115" t="s">
        <v>21</v>
      </c>
      <c r="D7" s="116" t="s">
        <v>22</v>
      </c>
      <c r="E7" s="305"/>
      <c r="F7" s="306"/>
      <c r="G7" s="307"/>
      <c r="H7" s="117" t="s">
        <v>113</v>
      </c>
      <c r="I7" s="117" t="s">
        <v>114</v>
      </c>
      <c r="J7" s="118" t="s">
        <v>115</v>
      </c>
      <c r="K7" s="226"/>
    </row>
    <row r="8" spans="1:11" x14ac:dyDescent="0.25">
      <c r="A8" s="227"/>
      <c r="B8" s="119" t="s">
        <v>26</v>
      </c>
      <c r="C8" s="120" t="s">
        <v>238</v>
      </c>
      <c r="D8" s="121" t="s">
        <v>239</v>
      </c>
      <c r="E8" s="308"/>
      <c r="F8" s="309"/>
      <c r="G8" s="310"/>
      <c r="H8" s="122" t="s">
        <v>23</v>
      </c>
      <c r="I8" s="122" t="s">
        <v>24</v>
      </c>
      <c r="J8" s="123" t="s">
        <v>25</v>
      </c>
      <c r="K8" s="227"/>
    </row>
    <row r="9" spans="1:11" x14ac:dyDescent="0.25">
      <c r="A9" s="18">
        <v>1</v>
      </c>
      <c r="B9" s="18">
        <v>8563</v>
      </c>
      <c r="C9" s="18">
        <v>13027</v>
      </c>
      <c r="D9" s="18">
        <v>17000</v>
      </c>
      <c r="E9" s="318" t="s">
        <v>116</v>
      </c>
      <c r="F9" s="318"/>
      <c r="G9" s="318"/>
      <c r="H9" s="18">
        <v>16000</v>
      </c>
      <c r="I9" s="18">
        <v>16000</v>
      </c>
      <c r="J9" s="18">
        <v>16000</v>
      </c>
      <c r="K9" s="18">
        <v>1</v>
      </c>
    </row>
    <row r="10" spans="1:11" x14ac:dyDescent="0.25">
      <c r="A10" s="18">
        <v>2</v>
      </c>
      <c r="B10" s="18"/>
      <c r="C10" s="18"/>
      <c r="D10" s="18"/>
      <c r="E10" s="328" t="s">
        <v>248</v>
      </c>
      <c r="F10" s="329"/>
      <c r="G10" s="330"/>
      <c r="H10" s="18">
        <v>10000</v>
      </c>
      <c r="I10" s="18">
        <v>10000</v>
      </c>
      <c r="J10" s="18">
        <v>10000</v>
      </c>
      <c r="K10" s="18">
        <v>2</v>
      </c>
    </row>
    <row r="11" spans="1:11" x14ac:dyDescent="0.25">
      <c r="A11" s="18">
        <v>3</v>
      </c>
      <c r="B11" s="18">
        <v>35700</v>
      </c>
      <c r="C11" s="18">
        <v>47033</v>
      </c>
      <c r="D11" s="18">
        <v>70000</v>
      </c>
      <c r="E11" s="315" t="s">
        <v>247</v>
      </c>
      <c r="F11" s="316"/>
      <c r="G11" s="317"/>
      <c r="H11" s="18">
        <v>70000</v>
      </c>
      <c r="I11" s="18">
        <v>70000</v>
      </c>
      <c r="J11" s="18">
        <v>70000</v>
      </c>
      <c r="K11" s="18">
        <v>3</v>
      </c>
    </row>
    <row r="12" spans="1:11" x14ac:dyDescent="0.25">
      <c r="A12" s="18">
        <v>4</v>
      </c>
      <c r="B12" s="18">
        <v>17348</v>
      </c>
      <c r="C12" s="18">
        <v>30624</v>
      </c>
      <c r="D12" s="18">
        <v>35658</v>
      </c>
      <c r="E12" s="315" t="s">
        <v>249</v>
      </c>
      <c r="F12" s="316"/>
      <c r="G12" s="317"/>
      <c r="H12" s="18">
        <v>35000</v>
      </c>
      <c r="I12" s="18">
        <v>35000</v>
      </c>
      <c r="J12" s="18">
        <v>35000</v>
      </c>
      <c r="K12" s="18">
        <v>4</v>
      </c>
    </row>
    <row r="13" spans="1:11" x14ac:dyDescent="0.25">
      <c r="A13" s="18">
        <v>5</v>
      </c>
      <c r="B13" s="18">
        <v>3599</v>
      </c>
      <c r="C13" s="18">
        <v>3724</v>
      </c>
      <c r="D13" s="18">
        <v>6000</v>
      </c>
      <c r="E13" s="315" t="s">
        <v>250</v>
      </c>
      <c r="F13" s="316"/>
      <c r="G13" s="317"/>
      <c r="H13" s="18">
        <v>10000</v>
      </c>
      <c r="I13" s="18">
        <v>10000</v>
      </c>
      <c r="J13" s="18">
        <v>10000</v>
      </c>
      <c r="K13" s="18">
        <v>5</v>
      </c>
    </row>
    <row r="14" spans="1:11" x14ac:dyDescent="0.25">
      <c r="A14" s="18">
        <v>6</v>
      </c>
      <c r="B14" s="18">
        <v>21229</v>
      </c>
      <c r="C14" s="18">
        <v>0</v>
      </c>
      <c r="D14" s="18">
        <v>0</v>
      </c>
      <c r="E14" s="315" t="s">
        <v>251</v>
      </c>
      <c r="F14" s="316"/>
      <c r="G14" s="317"/>
      <c r="H14" s="18">
        <v>0</v>
      </c>
      <c r="I14" s="18">
        <v>0</v>
      </c>
      <c r="J14" s="18">
        <v>0</v>
      </c>
      <c r="K14" s="18">
        <v>6</v>
      </c>
    </row>
    <row r="15" spans="1:11" x14ac:dyDescent="0.25">
      <c r="A15" s="18">
        <v>7</v>
      </c>
      <c r="B15" s="18"/>
      <c r="C15" s="18">
        <v>26602</v>
      </c>
      <c r="D15" s="18">
        <v>35100</v>
      </c>
      <c r="E15" s="315" t="s">
        <v>252</v>
      </c>
      <c r="F15" s="316"/>
      <c r="G15" s="317"/>
      <c r="H15" s="18">
        <v>34000</v>
      </c>
      <c r="I15" s="18">
        <v>34000</v>
      </c>
      <c r="J15" s="18">
        <v>34000</v>
      </c>
      <c r="K15" s="18">
        <v>7</v>
      </c>
    </row>
    <row r="16" spans="1:11" x14ac:dyDescent="0.25">
      <c r="A16" s="18">
        <v>8</v>
      </c>
      <c r="B16" s="18">
        <v>13422</v>
      </c>
      <c r="C16" s="18">
        <v>0</v>
      </c>
      <c r="D16" s="18">
        <v>9600</v>
      </c>
      <c r="E16" s="315" t="s">
        <v>283</v>
      </c>
      <c r="F16" s="316"/>
      <c r="G16" s="317"/>
      <c r="H16" s="18">
        <v>2500</v>
      </c>
      <c r="I16" s="18">
        <v>2500</v>
      </c>
      <c r="J16" s="18">
        <v>2500</v>
      </c>
      <c r="K16" s="18">
        <v>8</v>
      </c>
    </row>
    <row r="17" spans="1:11" x14ac:dyDescent="0.25">
      <c r="A17" s="18">
        <v>9</v>
      </c>
      <c r="B17" s="18">
        <v>35559</v>
      </c>
      <c r="C17" s="18">
        <v>35048</v>
      </c>
      <c r="D17" s="18">
        <v>39720</v>
      </c>
      <c r="E17" s="124" t="s">
        <v>253</v>
      </c>
      <c r="F17" s="125"/>
      <c r="G17" s="126"/>
      <c r="H17" s="18">
        <v>41000</v>
      </c>
      <c r="I17" s="18">
        <v>41000</v>
      </c>
      <c r="J17" s="18">
        <v>41000</v>
      </c>
      <c r="K17" s="18">
        <v>9</v>
      </c>
    </row>
    <row r="18" spans="1:11" x14ac:dyDescent="0.25">
      <c r="A18" s="18">
        <v>10</v>
      </c>
      <c r="B18" s="18">
        <f>SUM(B9:B17)</f>
        <v>135420</v>
      </c>
      <c r="C18" s="18">
        <f t="shared" ref="C18:J18" si="0">SUM(C9:C17)</f>
        <v>156058</v>
      </c>
      <c r="D18" s="18">
        <f t="shared" si="0"/>
        <v>213078</v>
      </c>
      <c r="E18" s="315" t="s">
        <v>254</v>
      </c>
      <c r="F18" s="316"/>
      <c r="G18" s="317"/>
      <c r="H18" s="18">
        <f t="shared" si="0"/>
        <v>218500</v>
      </c>
      <c r="I18" s="18">
        <f t="shared" si="0"/>
        <v>218500</v>
      </c>
      <c r="J18" s="18">
        <f t="shared" si="0"/>
        <v>218500</v>
      </c>
      <c r="K18" s="18">
        <v>10</v>
      </c>
    </row>
    <row r="19" spans="1:11" x14ac:dyDescent="0.25">
      <c r="A19" s="18">
        <v>11</v>
      </c>
      <c r="B19" s="18"/>
      <c r="C19" s="18"/>
      <c r="D19" s="18"/>
      <c r="E19" s="315" t="s">
        <v>255</v>
      </c>
      <c r="F19" s="316"/>
      <c r="G19" s="317"/>
      <c r="H19" s="18"/>
      <c r="I19" s="18"/>
      <c r="J19" s="18"/>
      <c r="K19" s="18">
        <v>11</v>
      </c>
    </row>
    <row r="20" spans="1:11" x14ac:dyDescent="0.25">
      <c r="A20" s="18">
        <v>12</v>
      </c>
      <c r="B20" s="18">
        <v>2187</v>
      </c>
      <c r="C20" s="18">
        <v>1329</v>
      </c>
      <c r="D20" s="18">
        <v>2500</v>
      </c>
      <c r="E20" s="315" t="s">
        <v>256</v>
      </c>
      <c r="F20" s="316"/>
      <c r="G20" s="317"/>
      <c r="H20" s="18">
        <v>2500</v>
      </c>
      <c r="I20" s="18">
        <v>2500</v>
      </c>
      <c r="J20" s="18">
        <v>2500</v>
      </c>
      <c r="K20" s="18">
        <v>12</v>
      </c>
    </row>
    <row r="21" spans="1:11" x14ac:dyDescent="0.25">
      <c r="A21" s="18">
        <v>13</v>
      </c>
      <c r="B21" s="18">
        <v>1986</v>
      </c>
      <c r="C21" s="18">
        <v>1740</v>
      </c>
      <c r="D21" s="18">
        <v>4000</v>
      </c>
      <c r="E21" s="315" t="s">
        <v>257</v>
      </c>
      <c r="F21" s="316"/>
      <c r="G21" s="317"/>
      <c r="H21" s="18">
        <v>3000</v>
      </c>
      <c r="I21" s="18">
        <v>3000</v>
      </c>
      <c r="J21" s="18">
        <v>3000</v>
      </c>
      <c r="K21" s="18">
        <v>13</v>
      </c>
    </row>
    <row r="22" spans="1:11" x14ac:dyDescent="0.25">
      <c r="A22" s="18">
        <v>14</v>
      </c>
      <c r="B22" s="18">
        <v>4650</v>
      </c>
      <c r="C22" s="18">
        <v>4650</v>
      </c>
      <c r="D22" s="18">
        <v>7000</v>
      </c>
      <c r="E22" s="315" t="s">
        <v>258</v>
      </c>
      <c r="F22" s="316"/>
      <c r="G22" s="317"/>
      <c r="H22" s="18">
        <v>6000</v>
      </c>
      <c r="I22" s="18">
        <v>6000</v>
      </c>
      <c r="J22" s="18">
        <v>6000</v>
      </c>
      <c r="K22" s="18">
        <v>14</v>
      </c>
    </row>
    <row r="23" spans="1:11" x14ac:dyDescent="0.25">
      <c r="A23" s="18">
        <v>15</v>
      </c>
      <c r="B23" s="18">
        <v>15159</v>
      </c>
      <c r="C23" s="18">
        <v>15688</v>
      </c>
      <c r="D23" s="18">
        <v>16100</v>
      </c>
      <c r="E23" s="315" t="s">
        <v>259</v>
      </c>
      <c r="F23" s="316"/>
      <c r="G23" s="317"/>
      <c r="H23" s="18">
        <v>16100</v>
      </c>
      <c r="I23" s="18">
        <v>16100</v>
      </c>
      <c r="J23" s="18">
        <v>16100</v>
      </c>
      <c r="K23" s="18">
        <v>15</v>
      </c>
    </row>
    <row r="24" spans="1:11" x14ac:dyDescent="0.25">
      <c r="A24" s="18">
        <v>16</v>
      </c>
      <c r="B24" s="18">
        <v>195</v>
      </c>
      <c r="C24" s="18">
        <v>351</v>
      </c>
      <c r="D24" s="18">
        <v>2000</v>
      </c>
      <c r="E24" s="315" t="s">
        <v>260</v>
      </c>
      <c r="F24" s="316"/>
      <c r="G24" s="317"/>
      <c r="H24" s="18">
        <v>500</v>
      </c>
      <c r="I24" s="18">
        <v>500</v>
      </c>
      <c r="J24" s="18">
        <v>500</v>
      </c>
      <c r="K24" s="18">
        <v>16</v>
      </c>
    </row>
    <row r="25" spans="1:11" x14ac:dyDescent="0.25">
      <c r="A25" s="18">
        <v>17</v>
      </c>
      <c r="B25" s="18"/>
      <c r="C25" s="18">
        <v>242</v>
      </c>
      <c r="D25" s="18">
        <v>100</v>
      </c>
      <c r="E25" s="315" t="s">
        <v>261</v>
      </c>
      <c r="F25" s="316"/>
      <c r="G25" s="317"/>
      <c r="H25" s="18">
        <v>100</v>
      </c>
      <c r="I25" s="18">
        <v>100</v>
      </c>
      <c r="J25" s="18">
        <v>100</v>
      </c>
      <c r="K25" s="18">
        <v>17</v>
      </c>
    </row>
    <row r="26" spans="1:11" x14ac:dyDescent="0.25">
      <c r="A26" s="18">
        <v>18</v>
      </c>
      <c r="B26" s="18"/>
      <c r="C26" s="18">
        <v>0</v>
      </c>
      <c r="D26" s="18">
        <v>100</v>
      </c>
      <c r="E26" s="315" t="s">
        <v>262</v>
      </c>
      <c r="F26" s="316"/>
      <c r="G26" s="317"/>
      <c r="H26" s="18">
        <v>100</v>
      </c>
      <c r="I26" s="18">
        <v>100</v>
      </c>
      <c r="J26" s="18">
        <v>100</v>
      </c>
      <c r="K26" s="18">
        <v>18</v>
      </c>
    </row>
    <row r="27" spans="1:11" x14ac:dyDescent="0.25">
      <c r="A27" s="18">
        <v>19</v>
      </c>
      <c r="B27" s="18">
        <v>1815</v>
      </c>
      <c r="C27" s="18">
        <v>2141</v>
      </c>
      <c r="D27" s="18">
        <v>2000</v>
      </c>
      <c r="E27" s="315" t="s">
        <v>263</v>
      </c>
      <c r="F27" s="316"/>
      <c r="G27" s="317"/>
      <c r="H27" s="18">
        <v>2200</v>
      </c>
      <c r="I27" s="18">
        <v>2200</v>
      </c>
      <c r="J27" s="18">
        <v>2200</v>
      </c>
      <c r="K27" s="18">
        <v>19</v>
      </c>
    </row>
    <row r="28" spans="1:11" x14ac:dyDescent="0.25">
      <c r="A28" s="18">
        <v>20</v>
      </c>
      <c r="B28" s="18">
        <v>538</v>
      </c>
      <c r="C28" s="18">
        <v>498</v>
      </c>
      <c r="D28" s="18">
        <v>800</v>
      </c>
      <c r="E28" s="315" t="s">
        <v>264</v>
      </c>
      <c r="F28" s="316"/>
      <c r="G28" s="317"/>
      <c r="H28" s="18">
        <v>800</v>
      </c>
      <c r="I28" s="18">
        <v>800</v>
      </c>
      <c r="J28" s="18">
        <v>800</v>
      </c>
      <c r="K28" s="18">
        <v>20</v>
      </c>
    </row>
    <row r="29" spans="1:11" x14ac:dyDescent="0.25">
      <c r="A29" s="18">
        <v>21</v>
      </c>
      <c r="B29" s="18">
        <v>0</v>
      </c>
      <c r="C29" s="18">
        <v>0</v>
      </c>
      <c r="D29" s="18">
        <v>100</v>
      </c>
      <c r="E29" s="315" t="s">
        <v>265</v>
      </c>
      <c r="F29" s="316"/>
      <c r="G29" s="317"/>
      <c r="H29" s="18">
        <v>100</v>
      </c>
      <c r="I29" s="18">
        <v>100</v>
      </c>
      <c r="J29" s="18">
        <v>100</v>
      </c>
      <c r="K29" s="18">
        <v>21</v>
      </c>
    </row>
    <row r="30" spans="1:11" x14ac:dyDescent="0.25">
      <c r="A30" s="18">
        <v>22</v>
      </c>
      <c r="B30" s="18">
        <v>1417</v>
      </c>
      <c r="C30" s="18">
        <v>1264</v>
      </c>
      <c r="D30" s="18">
        <v>1400</v>
      </c>
      <c r="E30" s="315" t="s">
        <v>266</v>
      </c>
      <c r="F30" s="316"/>
      <c r="G30" s="317"/>
      <c r="H30" s="18">
        <v>1400</v>
      </c>
      <c r="I30" s="18">
        <v>1400</v>
      </c>
      <c r="J30" s="18">
        <v>1400</v>
      </c>
      <c r="K30" s="18">
        <v>22</v>
      </c>
    </row>
    <row r="31" spans="1:11" x14ac:dyDescent="0.25">
      <c r="A31" s="18">
        <v>23</v>
      </c>
      <c r="B31" s="18"/>
      <c r="C31" s="18"/>
      <c r="D31" s="18"/>
      <c r="E31" s="315" t="s">
        <v>270</v>
      </c>
      <c r="F31" s="316"/>
      <c r="G31" s="317"/>
      <c r="H31" s="18">
        <v>500</v>
      </c>
      <c r="I31" s="18">
        <v>500</v>
      </c>
      <c r="J31" s="18">
        <v>500</v>
      </c>
      <c r="K31" s="18">
        <v>23</v>
      </c>
    </row>
    <row r="32" spans="1:11" x14ac:dyDescent="0.25">
      <c r="A32" s="18">
        <v>24</v>
      </c>
      <c r="B32" s="18">
        <v>317</v>
      </c>
      <c r="C32" s="18">
        <v>370</v>
      </c>
      <c r="D32" s="18">
        <v>500</v>
      </c>
      <c r="E32" s="315" t="s">
        <v>267</v>
      </c>
      <c r="F32" s="316"/>
      <c r="G32" s="317"/>
      <c r="H32" s="18">
        <v>500</v>
      </c>
      <c r="I32" s="18">
        <v>500</v>
      </c>
      <c r="J32" s="18">
        <v>500</v>
      </c>
      <c r="K32" s="18">
        <v>24</v>
      </c>
    </row>
    <row r="33" spans="1:11" x14ac:dyDescent="0.25">
      <c r="A33" s="18">
        <v>25</v>
      </c>
      <c r="B33" s="18">
        <v>1245</v>
      </c>
      <c r="C33" s="18">
        <v>897</v>
      </c>
      <c r="D33" s="18">
        <v>1500</v>
      </c>
      <c r="E33" s="315" t="s">
        <v>268</v>
      </c>
      <c r="F33" s="316"/>
      <c r="G33" s="317"/>
      <c r="H33" s="18">
        <v>1500</v>
      </c>
      <c r="I33" s="18">
        <v>1500</v>
      </c>
      <c r="J33" s="18">
        <v>1500</v>
      </c>
      <c r="K33" s="18">
        <v>25</v>
      </c>
    </row>
    <row r="34" spans="1:11" x14ac:dyDescent="0.25">
      <c r="A34" s="18">
        <v>26</v>
      </c>
      <c r="B34" s="18">
        <v>3149</v>
      </c>
      <c r="C34" s="18">
        <v>1869</v>
      </c>
      <c r="D34" s="18">
        <v>4500</v>
      </c>
      <c r="E34" s="315" t="s">
        <v>269</v>
      </c>
      <c r="F34" s="316"/>
      <c r="G34" s="317"/>
      <c r="H34" s="18">
        <v>4500</v>
      </c>
      <c r="I34" s="18">
        <v>4500</v>
      </c>
      <c r="J34" s="18">
        <v>4500</v>
      </c>
      <c r="K34" s="18">
        <v>26</v>
      </c>
    </row>
    <row r="35" spans="1:11" x14ac:dyDescent="0.25">
      <c r="A35" s="18">
        <v>27</v>
      </c>
      <c r="B35" s="18">
        <v>672</v>
      </c>
      <c r="C35" s="18">
        <v>1219</v>
      </c>
      <c r="D35" s="18">
        <v>3000</v>
      </c>
      <c r="E35" s="315" t="s">
        <v>271</v>
      </c>
      <c r="F35" s="316"/>
      <c r="G35" s="317"/>
      <c r="H35" s="18">
        <v>3000</v>
      </c>
      <c r="I35" s="18">
        <v>3000</v>
      </c>
      <c r="J35" s="18">
        <v>3000</v>
      </c>
      <c r="K35" s="18">
        <v>27</v>
      </c>
    </row>
    <row r="36" spans="1:11" x14ac:dyDescent="0.25">
      <c r="A36" s="18">
        <v>28</v>
      </c>
      <c r="B36" s="18">
        <v>0</v>
      </c>
      <c r="C36" s="18">
        <v>1080</v>
      </c>
      <c r="D36" s="18">
        <v>1000</v>
      </c>
      <c r="E36" s="315" t="s">
        <v>272</v>
      </c>
      <c r="F36" s="316"/>
      <c r="G36" s="317"/>
      <c r="H36" s="18">
        <v>0</v>
      </c>
      <c r="I36" s="18">
        <v>0</v>
      </c>
      <c r="J36" s="18">
        <v>0</v>
      </c>
      <c r="K36" s="18">
        <v>28</v>
      </c>
    </row>
    <row r="37" spans="1:11" x14ac:dyDescent="0.25">
      <c r="A37" s="18">
        <v>29</v>
      </c>
      <c r="B37" s="18">
        <v>217</v>
      </c>
      <c r="C37" s="18">
        <v>326</v>
      </c>
      <c r="D37" s="18">
        <v>500</v>
      </c>
      <c r="E37" s="315" t="s">
        <v>273</v>
      </c>
      <c r="F37" s="316"/>
      <c r="G37" s="317"/>
      <c r="H37" s="18">
        <v>300</v>
      </c>
      <c r="I37" s="18">
        <v>300</v>
      </c>
      <c r="J37" s="18">
        <v>300</v>
      </c>
      <c r="K37" s="18">
        <v>29</v>
      </c>
    </row>
    <row r="38" spans="1:11" x14ac:dyDescent="0.25">
      <c r="A38" s="18">
        <v>30</v>
      </c>
      <c r="B38" s="18">
        <v>600</v>
      </c>
      <c r="C38" s="18">
        <v>600</v>
      </c>
      <c r="D38" s="18">
        <v>1800</v>
      </c>
      <c r="E38" s="315" t="s">
        <v>274</v>
      </c>
      <c r="F38" s="316"/>
      <c r="G38" s="317"/>
      <c r="H38" s="18">
        <v>1800</v>
      </c>
      <c r="I38" s="18">
        <v>1800</v>
      </c>
      <c r="J38" s="18">
        <v>1800</v>
      </c>
      <c r="K38" s="18">
        <v>30</v>
      </c>
    </row>
    <row r="39" spans="1:11" x14ac:dyDescent="0.25">
      <c r="A39" s="18">
        <v>31</v>
      </c>
      <c r="B39" s="18">
        <f t="shared" ref="B39:J39" si="1">SUM(B20:B38)</f>
        <v>34147</v>
      </c>
      <c r="C39" s="18">
        <f t="shared" si="1"/>
        <v>34264</v>
      </c>
      <c r="D39" s="18">
        <f t="shared" si="1"/>
        <v>48900</v>
      </c>
      <c r="E39" s="315" t="s">
        <v>275</v>
      </c>
      <c r="F39" s="316"/>
      <c r="G39" s="317"/>
      <c r="H39" s="18">
        <f>SUM(H20:H38)</f>
        <v>44900</v>
      </c>
      <c r="I39" s="18">
        <f t="shared" si="1"/>
        <v>44900</v>
      </c>
      <c r="J39" s="18">
        <f t="shared" si="1"/>
        <v>44900</v>
      </c>
      <c r="K39" s="18">
        <v>31</v>
      </c>
    </row>
    <row r="40" spans="1:11" x14ac:dyDescent="0.25">
      <c r="A40" s="18">
        <v>32</v>
      </c>
      <c r="B40" s="18">
        <v>0</v>
      </c>
      <c r="C40" s="18">
        <v>0</v>
      </c>
      <c r="D40" s="18">
        <v>0</v>
      </c>
      <c r="E40" s="315" t="s">
        <v>276</v>
      </c>
      <c r="F40" s="316"/>
      <c r="G40" s="317"/>
      <c r="H40" s="18"/>
      <c r="I40" s="18"/>
      <c r="J40" s="18"/>
      <c r="K40" s="18">
        <v>32</v>
      </c>
    </row>
    <row r="41" spans="1:11" x14ac:dyDescent="0.25">
      <c r="A41" s="18">
        <v>33</v>
      </c>
      <c r="B41" s="18">
        <v>0</v>
      </c>
      <c r="C41" s="18">
        <v>0</v>
      </c>
      <c r="D41" s="18"/>
      <c r="E41" s="124">
        <v>33</v>
      </c>
      <c r="F41" s="125"/>
      <c r="G41" s="126"/>
      <c r="H41" s="18"/>
      <c r="I41" s="18"/>
      <c r="J41" s="18"/>
      <c r="K41" s="18">
        <v>33</v>
      </c>
    </row>
    <row r="42" spans="1:11" x14ac:dyDescent="0.25">
      <c r="A42" s="18">
        <v>34</v>
      </c>
      <c r="B42" s="18">
        <v>800</v>
      </c>
      <c r="C42" s="18"/>
      <c r="D42" s="18">
        <v>0</v>
      </c>
      <c r="E42" s="124" t="s">
        <v>277</v>
      </c>
      <c r="F42" s="125"/>
      <c r="G42" s="126"/>
      <c r="H42" s="18"/>
      <c r="I42" s="18"/>
      <c r="J42" s="18"/>
      <c r="K42" s="18">
        <v>34</v>
      </c>
    </row>
    <row r="43" spans="1:11" x14ac:dyDescent="0.25">
      <c r="A43" s="18">
        <v>35</v>
      </c>
      <c r="B43" s="18">
        <f>B42</f>
        <v>800</v>
      </c>
      <c r="C43" s="18">
        <f>C42</f>
        <v>0</v>
      </c>
      <c r="D43" s="18">
        <f>D42</f>
        <v>0</v>
      </c>
      <c r="E43" s="124" t="s">
        <v>278</v>
      </c>
      <c r="F43" s="125"/>
      <c r="G43" s="126"/>
      <c r="H43" s="18">
        <f>H42</f>
        <v>0</v>
      </c>
      <c r="I43" s="18">
        <f>I42</f>
        <v>0</v>
      </c>
      <c r="J43" s="18">
        <f>J42</f>
        <v>0</v>
      </c>
      <c r="K43" s="18">
        <v>35</v>
      </c>
    </row>
    <row r="44" spans="1:11" x14ac:dyDescent="0.25">
      <c r="A44" s="18">
        <v>36</v>
      </c>
      <c r="B44" s="18">
        <v>2</v>
      </c>
      <c r="C44" s="18">
        <v>3</v>
      </c>
      <c r="D44" s="18">
        <v>3</v>
      </c>
      <c r="E44" s="331" t="s">
        <v>279</v>
      </c>
      <c r="F44" s="316"/>
      <c r="G44" s="317"/>
      <c r="H44" s="18">
        <v>3.33</v>
      </c>
      <c r="I44" s="18">
        <v>3.33</v>
      </c>
      <c r="J44" s="18">
        <v>3.33</v>
      </c>
      <c r="K44" s="18">
        <v>36</v>
      </c>
    </row>
    <row r="45" spans="1:11" x14ac:dyDescent="0.25">
      <c r="A45" s="18">
        <v>37</v>
      </c>
      <c r="B45" s="18">
        <v>0</v>
      </c>
      <c r="C45" s="18">
        <v>0</v>
      </c>
      <c r="D45" s="127"/>
      <c r="E45" s="319" t="s">
        <v>280</v>
      </c>
      <c r="F45" s="320"/>
      <c r="G45" s="321"/>
      <c r="H45" s="127"/>
      <c r="I45" s="127"/>
      <c r="J45" s="127"/>
      <c r="K45" s="18">
        <v>37</v>
      </c>
    </row>
    <row r="46" spans="1:11" ht="15.75" thickBot="1" x14ac:dyDescent="0.3">
      <c r="A46" s="21">
        <v>38</v>
      </c>
      <c r="B46" s="128"/>
      <c r="C46" s="128"/>
      <c r="D46" s="21"/>
      <c r="E46" s="322" t="s">
        <v>281</v>
      </c>
      <c r="F46" s="323"/>
      <c r="G46" s="324"/>
      <c r="H46" s="21">
        <v>0</v>
      </c>
      <c r="I46" s="21">
        <v>0</v>
      </c>
      <c r="J46" s="21"/>
      <c r="K46" s="21">
        <v>38</v>
      </c>
    </row>
    <row r="47" spans="1:11" s="132" customFormat="1" ht="13.5" thickBot="1" x14ac:dyDescent="0.25">
      <c r="A47" s="129">
        <v>39</v>
      </c>
      <c r="B47" s="130">
        <f>B18+B39+B43</f>
        <v>170367</v>
      </c>
      <c r="C47" s="130">
        <f>C18+C39+C43</f>
        <v>190322</v>
      </c>
      <c r="D47" s="130">
        <f>D18+D39+D43</f>
        <v>261978</v>
      </c>
      <c r="E47" s="325" t="s">
        <v>282</v>
      </c>
      <c r="F47" s="325"/>
      <c r="G47" s="325"/>
      <c r="H47" s="130">
        <f>H18+H39+H43</f>
        <v>263400</v>
      </c>
      <c r="I47" s="130">
        <f>I18+I39+I43</f>
        <v>263400</v>
      </c>
      <c r="J47" s="130">
        <f>J18+J39+J43</f>
        <v>263400</v>
      </c>
      <c r="K47" s="131">
        <v>39</v>
      </c>
    </row>
    <row r="48" spans="1:11" s="132" customFormat="1" ht="12.75" x14ac:dyDescent="0.2">
      <c r="A48" s="133"/>
      <c r="B48" s="134" t="s">
        <v>117</v>
      </c>
      <c r="C48" s="135"/>
      <c r="D48" s="135"/>
      <c r="E48" s="326" t="s">
        <v>118</v>
      </c>
      <c r="F48" s="326"/>
      <c r="G48" s="326"/>
      <c r="H48" s="135"/>
      <c r="I48" s="135"/>
      <c r="J48" s="135"/>
      <c r="K48" s="135"/>
    </row>
    <row r="49" spans="5:10" x14ac:dyDescent="0.25">
      <c r="E49" s="327"/>
      <c r="F49" s="327"/>
      <c r="G49" s="327"/>
      <c r="J49" s="134" t="s">
        <v>119</v>
      </c>
    </row>
    <row r="50" spans="5:10" x14ac:dyDescent="0.25">
      <c r="E50" s="327"/>
      <c r="F50" s="327"/>
      <c r="G50" s="327"/>
    </row>
  </sheetData>
  <mergeCells count="54">
    <mergeCell ref="E45:G45"/>
    <mergeCell ref="E46:G46"/>
    <mergeCell ref="E47:G47"/>
    <mergeCell ref="E48:G50"/>
    <mergeCell ref="E10:G10"/>
    <mergeCell ref="E31:G31"/>
    <mergeCell ref="E36:G36"/>
    <mergeCell ref="E37:G37"/>
    <mergeCell ref="E38:G38"/>
    <mergeCell ref="E39:G39"/>
    <mergeCell ref="E40:G40"/>
    <mergeCell ref="E44:G44"/>
    <mergeCell ref="E29:G29"/>
    <mergeCell ref="E30:G30"/>
    <mergeCell ref="E32:G32"/>
    <mergeCell ref="E33:G33"/>
    <mergeCell ref="E34:G34"/>
    <mergeCell ref="E35:G35"/>
    <mergeCell ref="E23:G23"/>
    <mergeCell ref="E24:G24"/>
    <mergeCell ref="E25:G25"/>
    <mergeCell ref="E26:G26"/>
    <mergeCell ref="E27:G27"/>
    <mergeCell ref="E28:G28"/>
    <mergeCell ref="E22:G22"/>
    <mergeCell ref="E9:G9"/>
    <mergeCell ref="E11:G11"/>
    <mergeCell ref="E12:G12"/>
    <mergeCell ref="E13:G13"/>
    <mergeCell ref="E14:G14"/>
    <mergeCell ref="E15:G15"/>
    <mergeCell ref="E16:G16"/>
    <mergeCell ref="E18:G18"/>
    <mergeCell ref="E19:G19"/>
    <mergeCell ref="E20:G20"/>
    <mergeCell ref="E21:G21"/>
    <mergeCell ref="A5:A8"/>
    <mergeCell ref="B5:D5"/>
    <mergeCell ref="E5:G8"/>
    <mergeCell ref="H5:J6"/>
    <mergeCell ref="K5:K8"/>
    <mergeCell ref="B6:C6"/>
    <mergeCell ref="B3:D3"/>
    <mergeCell ref="E3:G3"/>
    <mergeCell ref="H3:K3"/>
    <mergeCell ref="B4:D4"/>
    <mergeCell ref="E4:G4"/>
    <mergeCell ref="H4:K4"/>
    <mergeCell ref="B1:D1"/>
    <mergeCell ref="E1:G1"/>
    <mergeCell ref="H1:K1"/>
    <mergeCell ref="B2:D2"/>
    <mergeCell ref="E2:G2"/>
    <mergeCell ref="H2:K2"/>
  </mergeCells>
  <pageMargins left="0.7" right="0.7" top="0.75" bottom="0.75" header="0.3" footer="0.3"/>
  <pageSetup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2"/>
  <sheetViews>
    <sheetView tabSelected="1" topLeftCell="A7" workbookViewId="0">
      <selection activeCell="J46" sqref="J46"/>
    </sheetView>
  </sheetViews>
  <sheetFormatPr defaultColWidth="8.7109375" defaultRowHeight="15" x14ac:dyDescent="0.25"/>
  <cols>
    <col min="1" max="1" width="3" bestFit="1" customWidth="1"/>
    <col min="2" max="2" width="19.28515625" bestFit="1" customWidth="1"/>
    <col min="3" max="3" width="10" bestFit="1" customWidth="1"/>
    <col min="4" max="4" width="10.7109375" bestFit="1" customWidth="1"/>
    <col min="5" max="5" width="26.42578125" bestFit="1" customWidth="1"/>
    <col min="6" max="7" width="14.7109375" customWidth="1"/>
    <col min="8" max="8" width="8.7109375" bestFit="1" customWidth="1"/>
    <col min="9" max="9" width="10.7109375" bestFit="1" customWidth="1"/>
    <col min="10" max="10" width="10" bestFit="1" customWidth="1"/>
    <col min="11" max="11" width="3" bestFit="1" customWidth="1"/>
    <col min="257" max="257" width="2.7109375" customWidth="1"/>
    <col min="258" max="259" width="11.7109375" customWidth="1"/>
    <col min="260" max="260" width="12.28515625" customWidth="1"/>
    <col min="261" max="263" width="14.7109375" customWidth="1"/>
    <col min="264" max="264" width="12.140625" customWidth="1"/>
    <col min="265" max="266" width="12.28515625" customWidth="1"/>
    <col min="267" max="267" width="2.7109375" customWidth="1"/>
    <col min="513" max="513" width="2.7109375" customWidth="1"/>
    <col min="514" max="515" width="11.7109375" customWidth="1"/>
    <col min="516" max="516" width="12.28515625" customWidth="1"/>
    <col min="517" max="519" width="14.7109375" customWidth="1"/>
    <col min="520" max="520" width="12.140625" customWidth="1"/>
    <col min="521" max="522" width="12.28515625" customWidth="1"/>
    <col min="523" max="523" width="2.7109375" customWidth="1"/>
    <col min="769" max="769" width="2.7109375" customWidth="1"/>
    <col min="770" max="771" width="11.7109375" customWidth="1"/>
    <col min="772" max="772" width="12.28515625" customWidth="1"/>
    <col min="773" max="775" width="14.7109375" customWidth="1"/>
    <col min="776" max="776" width="12.140625" customWidth="1"/>
    <col min="777" max="778" width="12.28515625" customWidth="1"/>
    <col min="779" max="779" width="2.7109375" customWidth="1"/>
    <col min="1025" max="1025" width="2.7109375" customWidth="1"/>
    <col min="1026" max="1027" width="11.7109375" customWidth="1"/>
    <col min="1028" max="1028" width="12.28515625" customWidth="1"/>
    <col min="1029" max="1031" width="14.7109375" customWidth="1"/>
    <col min="1032" max="1032" width="12.140625" customWidth="1"/>
    <col min="1033" max="1034" width="12.28515625" customWidth="1"/>
    <col min="1035" max="1035" width="2.7109375" customWidth="1"/>
    <col min="1281" max="1281" width="2.7109375" customWidth="1"/>
    <col min="1282" max="1283" width="11.7109375" customWidth="1"/>
    <col min="1284" max="1284" width="12.28515625" customWidth="1"/>
    <col min="1285" max="1287" width="14.7109375" customWidth="1"/>
    <col min="1288" max="1288" width="12.140625" customWidth="1"/>
    <col min="1289" max="1290" width="12.28515625" customWidth="1"/>
    <col min="1291" max="1291" width="2.7109375" customWidth="1"/>
    <col min="1537" max="1537" width="2.7109375" customWidth="1"/>
    <col min="1538" max="1539" width="11.7109375" customWidth="1"/>
    <col min="1540" max="1540" width="12.28515625" customWidth="1"/>
    <col min="1541" max="1543" width="14.7109375" customWidth="1"/>
    <col min="1544" max="1544" width="12.140625" customWidth="1"/>
    <col min="1545" max="1546" width="12.28515625" customWidth="1"/>
    <col min="1547" max="1547" width="2.7109375" customWidth="1"/>
    <col min="1793" max="1793" width="2.7109375" customWidth="1"/>
    <col min="1794" max="1795" width="11.7109375" customWidth="1"/>
    <col min="1796" max="1796" width="12.28515625" customWidth="1"/>
    <col min="1797" max="1799" width="14.7109375" customWidth="1"/>
    <col min="1800" max="1800" width="12.140625" customWidth="1"/>
    <col min="1801" max="1802" width="12.28515625" customWidth="1"/>
    <col min="1803" max="1803" width="2.7109375" customWidth="1"/>
    <col min="2049" max="2049" width="2.7109375" customWidth="1"/>
    <col min="2050" max="2051" width="11.7109375" customWidth="1"/>
    <col min="2052" max="2052" width="12.28515625" customWidth="1"/>
    <col min="2053" max="2055" width="14.7109375" customWidth="1"/>
    <col min="2056" max="2056" width="12.140625" customWidth="1"/>
    <col min="2057" max="2058" width="12.28515625" customWidth="1"/>
    <col min="2059" max="2059" width="2.7109375" customWidth="1"/>
    <col min="2305" max="2305" width="2.7109375" customWidth="1"/>
    <col min="2306" max="2307" width="11.7109375" customWidth="1"/>
    <col min="2308" max="2308" width="12.28515625" customWidth="1"/>
    <col min="2309" max="2311" width="14.7109375" customWidth="1"/>
    <col min="2312" max="2312" width="12.140625" customWidth="1"/>
    <col min="2313" max="2314" width="12.28515625" customWidth="1"/>
    <col min="2315" max="2315" width="2.7109375" customWidth="1"/>
    <col min="2561" max="2561" width="2.7109375" customWidth="1"/>
    <col min="2562" max="2563" width="11.7109375" customWidth="1"/>
    <col min="2564" max="2564" width="12.28515625" customWidth="1"/>
    <col min="2565" max="2567" width="14.7109375" customWidth="1"/>
    <col min="2568" max="2568" width="12.140625" customWidth="1"/>
    <col min="2569" max="2570" width="12.28515625" customWidth="1"/>
    <col min="2571" max="2571" width="2.7109375" customWidth="1"/>
    <col min="2817" max="2817" width="2.7109375" customWidth="1"/>
    <col min="2818" max="2819" width="11.7109375" customWidth="1"/>
    <col min="2820" max="2820" width="12.28515625" customWidth="1"/>
    <col min="2821" max="2823" width="14.7109375" customWidth="1"/>
    <col min="2824" max="2824" width="12.140625" customWidth="1"/>
    <col min="2825" max="2826" width="12.28515625" customWidth="1"/>
    <col min="2827" max="2827" width="2.7109375" customWidth="1"/>
    <col min="3073" max="3073" width="2.7109375" customWidth="1"/>
    <col min="3074" max="3075" width="11.7109375" customWidth="1"/>
    <col min="3076" max="3076" width="12.28515625" customWidth="1"/>
    <col min="3077" max="3079" width="14.7109375" customWidth="1"/>
    <col min="3080" max="3080" width="12.140625" customWidth="1"/>
    <col min="3081" max="3082" width="12.28515625" customWidth="1"/>
    <col min="3083" max="3083" width="2.7109375" customWidth="1"/>
    <col min="3329" max="3329" width="2.7109375" customWidth="1"/>
    <col min="3330" max="3331" width="11.7109375" customWidth="1"/>
    <col min="3332" max="3332" width="12.28515625" customWidth="1"/>
    <col min="3333" max="3335" width="14.7109375" customWidth="1"/>
    <col min="3336" max="3336" width="12.140625" customWidth="1"/>
    <col min="3337" max="3338" width="12.28515625" customWidth="1"/>
    <col min="3339" max="3339" width="2.7109375" customWidth="1"/>
    <col min="3585" max="3585" width="2.7109375" customWidth="1"/>
    <col min="3586" max="3587" width="11.7109375" customWidth="1"/>
    <col min="3588" max="3588" width="12.28515625" customWidth="1"/>
    <col min="3589" max="3591" width="14.7109375" customWidth="1"/>
    <col min="3592" max="3592" width="12.140625" customWidth="1"/>
    <col min="3593" max="3594" width="12.28515625" customWidth="1"/>
    <col min="3595" max="3595" width="2.7109375" customWidth="1"/>
    <col min="3841" max="3841" width="2.7109375" customWidth="1"/>
    <col min="3842" max="3843" width="11.7109375" customWidth="1"/>
    <col min="3844" max="3844" width="12.28515625" customWidth="1"/>
    <col min="3845" max="3847" width="14.7109375" customWidth="1"/>
    <col min="3848" max="3848" width="12.140625" customWidth="1"/>
    <col min="3849" max="3850" width="12.28515625" customWidth="1"/>
    <col min="3851" max="3851" width="2.7109375" customWidth="1"/>
    <col min="4097" max="4097" width="2.7109375" customWidth="1"/>
    <col min="4098" max="4099" width="11.7109375" customWidth="1"/>
    <col min="4100" max="4100" width="12.28515625" customWidth="1"/>
    <col min="4101" max="4103" width="14.7109375" customWidth="1"/>
    <col min="4104" max="4104" width="12.140625" customWidth="1"/>
    <col min="4105" max="4106" width="12.28515625" customWidth="1"/>
    <col min="4107" max="4107" width="2.7109375" customWidth="1"/>
    <col min="4353" max="4353" width="2.7109375" customWidth="1"/>
    <col min="4354" max="4355" width="11.7109375" customWidth="1"/>
    <col min="4356" max="4356" width="12.28515625" customWidth="1"/>
    <col min="4357" max="4359" width="14.7109375" customWidth="1"/>
    <col min="4360" max="4360" width="12.140625" customWidth="1"/>
    <col min="4361" max="4362" width="12.28515625" customWidth="1"/>
    <col min="4363" max="4363" width="2.7109375" customWidth="1"/>
    <col min="4609" max="4609" width="2.7109375" customWidth="1"/>
    <col min="4610" max="4611" width="11.7109375" customWidth="1"/>
    <col min="4612" max="4612" width="12.28515625" customWidth="1"/>
    <col min="4613" max="4615" width="14.7109375" customWidth="1"/>
    <col min="4616" max="4616" width="12.140625" customWidth="1"/>
    <col min="4617" max="4618" width="12.28515625" customWidth="1"/>
    <col min="4619" max="4619" width="2.7109375" customWidth="1"/>
    <col min="4865" max="4865" width="2.7109375" customWidth="1"/>
    <col min="4866" max="4867" width="11.7109375" customWidth="1"/>
    <col min="4868" max="4868" width="12.28515625" customWidth="1"/>
    <col min="4869" max="4871" width="14.7109375" customWidth="1"/>
    <col min="4872" max="4872" width="12.140625" customWidth="1"/>
    <col min="4873" max="4874" width="12.28515625" customWidth="1"/>
    <col min="4875" max="4875" width="2.7109375" customWidth="1"/>
    <col min="5121" max="5121" width="2.7109375" customWidth="1"/>
    <col min="5122" max="5123" width="11.7109375" customWidth="1"/>
    <col min="5124" max="5124" width="12.28515625" customWidth="1"/>
    <col min="5125" max="5127" width="14.7109375" customWidth="1"/>
    <col min="5128" max="5128" width="12.140625" customWidth="1"/>
    <col min="5129" max="5130" width="12.28515625" customWidth="1"/>
    <col min="5131" max="5131" width="2.7109375" customWidth="1"/>
    <col min="5377" max="5377" width="2.7109375" customWidth="1"/>
    <col min="5378" max="5379" width="11.7109375" customWidth="1"/>
    <col min="5380" max="5380" width="12.28515625" customWidth="1"/>
    <col min="5381" max="5383" width="14.7109375" customWidth="1"/>
    <col min="5384" max="5384" width="12.140625" customWidth="1"/>
    <col min="5385" max="5386" width="12.28515625" customWidth="1"/>
    <col min="5387" max="5387" width="2.7109375" customWidth="1"/>
    <col min="5633" max="5633" width="2.7109375" customWidth="1"/>
    <col min="5634" max="5635" width="11.7109375" customWidth="1"/>
    <col min="5636" max="5636" width="12.28515625" customWidth="1"/>
    <col min="5637" max="5639" width="14.7109375" customWidth="1"/>
    <col min="5640" max="5640" width="12.140625" customWidth="1"/>
    <col min="5641" max="5642" width="12.28515625" customWidth="1"/>
    <col min="5643" max="5643" width="2.7109375" customWidth="1"/>
    <col min="5889" max="5889" width="2.7109375" customWidth="1"/>
    <col min="5890" max="5891" width="11.7109375" customWidth="1"/>
    <col min="5892" max="5892" width="12.28515625" customWidth="1"/>
    <col min="5893" max="5895" width="14.7109375" customWidth="1"/>
    <col min="5896" max="5896" width="12.140625" customWidth="1"/>
    <col min="5897" max="5898" width="12.28515625" customWidth="1"/>
    <col min="5899" max="5899" width="2.7109375" customWidth="1"/>
    <col min="6145" max="6145" width="2.7109375" customWidth="1"/>
    <col min="6146" max="6147" width="11.7109375" customWidth="1"/>
    <col min="6148" max="6148" width="12.28515625" customWidth="1"/>
    <col min="6149" max="6151" width="14.7109375" customWidth="1"/>
    <col min="6152" max="6152" width="12.140625" customWidth="1"/>
    <col min="6153" max="6154" width="12.28515625" customWidth="1"/>
    <col min="6155" max="6155" width="2.7109375" customWidth="1"/>
    <col min="6401" max="6401" width="2.7109375" customWidth="1"/>
    <col min="6402" max="6403" width="11.7109375" customWidth="1"/>
    <col min="6404" max="6404" width="12.28515625" customWidth="1"/>
    <col min="6405" max="6407" width="14.7109375" customWidth="1"/>
    <col min="6408" max="6408" width="12.140625" customWidth="1"/>
    <col min="6409" max="6410" width="12.28515625" customWidth="1"/>
    <col min="6411" max="6411" width="2.7109375" customWidth="1"/>
    <col min="6657" max="6657" width="2.7109375" customWidth="1"/>
    <col min="6658" max="6659" width="11.7109375" customWidth="1"/>
    <col min="6660" max="6660" width="12.28515625" customWidth="1"/>
    <col min="6661" max="6663" width="14.7109375" customWidth="1"/>
    <col min="6664" max="6664" width="12.140625" customWidth="1"/>
    <col min="6665" max="6666" width="12.28515625" customWidth="1"/>
    <col min="6667" max="6667" width="2.7109375" customWidth="1"/>
    <col min="6913" max="6913" width="2.7109375" customWidth="1"/>
    <col min="6914" max="6915" width="11.7109375" customWidth="1"/>
    <col min="6916" max="6916" width="12.28515625" customWidth="1"/>
    <col min="6917" max="6919" width="14.7109375" customWidth="1"/>
    <col min="6920" max="6920" width="12.140625" customWidth="1"/>
    <col min="6921" max="6922" width="12.28515625" customWidth="1"/>
    <col min="6923" max="6923" width="2.7109375" customWidth="1"/>
    <col min="7169" max="7169" width="2.7109375" customWidth="1"/>
    <col min="7170" max="7171" width="11.7109375" customWidth="1"/>
    <col min="7172" max="7172" width="12.28515625" customWidth="1"/>
    <col min="7173" max="7175" width="14.7109375" customWidth="1"/>
    <col min="7176" max="7176" width="12.140625" customWidth="1"/>
    <col min="7177" max="7178" width="12.28515625" customWidth="1"/>
    <col min="7179" max="7179" width="2.7109375" customWidth="1"/>
    <col min="7425" max="7425" width="2.7109375" customWidth="1"/>
    <col min="7426" max="7427" width="11.7109375" customWidth="1"/>
    <col min="7428" max="7428" width="12.28515625" customWidth="1"/>
    <col min="7429" max="7431" width="14.7109375" customWidth="1"/>
    <col min="7432" max="7432" width="12.140625" customWidth="1"/>
    <col min="7433" max="7434" width="12.28515625" customWidth="1"/>
    <col min="7435" max="7435" width="2.7109375" customWidth="1"/>
    <col min="7681" max="7681" width="2.7109375" customWidth="1"/>
    <col min="7682" max="7683" width="11.7109375" customWidth="1"/>
    <col min="7684" max="7684" width="12.28515625" customWidth="1"/>
    <col min="7685" max="7687" width="14.7109375" customWidth="1"/>
    <col min="7688" max="7688" width="12.140625" customWidth="1"/>
    <col min="7689" max="7690" width="12.28515625" customWidth="1"/>
    <col min="7691" max="7691" width="2.7109375" customWidth="1"/>
    <col min="7937" max="7937" width="2.7109375" customWidth="1"/>
    <col min="7938" max="7939" width="11.7109375" customWidth="1"/>
    <col min="7940" max="7940" width="12.28515625" customWidth="1"/>
    <col min="7941" max="7943" width="14.7109375" customWidth="1"/>
    <col min="7944" max="7944" width="12.140625" customWidth="1"/>
    <col min="7945" max="7946" width="12.28515625" customWidth="1"/>
    <col min="7947" max="7947" width="2.7109375" customWidth="1"/>
    <col min="8193" max="8193" width="2.7109375" customWidth="1"/>
    <col min="8194" max="8195" width="11.7109375" customWidth="1"/>
    <col min="8196" max="8196" width="12.28515625" customWidth="1"/>
    <col min="8197" max="8199" width="14.7109375" customWidth="1"/>
    <col min="8200" max="8200" width="12.140625" customWidth="1"/>
    <col min="8201" max="8202" width="12.28515625" customWidth="1"/>
    <col min="8203" max="8203" width="2.7109375" customWidth="1"/>
    <col min="8449" max="8449" width="2.7109375" customWidth="1"/>
    <col min="8450" max="8451" width="11.7109375" customWidth="1"/>
    <col min="8452" max="8452" width="12.28515625" customWidth="1"/>
    <col min="8453" max="8455" width="14.7109375" customWidth="1"/>
    <col min="8456" max="8456" width="12.140625" customWidth="1"/>
    <col min="8457" max="8458" width="12.28515625" customWidth="1"/>
    <col min="8459" max="8459" width="2.7109375" customWidth="1"/>
    <col min="8705" max="8705" width="2.7109375" customWidth="1"/>
    <col min="8706" max="8707" width="11.7109375" customWidth="1"/>
    <col min="8708" max="8708" width="12.28515625" customWidth="1"/>
    <col min="8709" max="8711" width="14.7109375" customWidth="1"/>
    <col min="8712" max="8712" width="12.140625" customWidth="1"/>
    <col min="8713" max="8714" width="12.28515625" customWidth="1"/>
    <col min="8715" max="8715" width="2.7109375" customWidth="1"/>
    <col min="8961" max="8961" width="2.7109375" customWidth="1"/>
    <col min="8962" max="8963" width="11.7109375" customWidth="1"/>
    <col min="8964" max="8964" width="12.28515625" customWidth="1"/>
    <col min="8965" max="8967" width="14.7109375" customWidth="1"/>
    <col min="8968" max="8968" width="12.140625" customWidth="1"/>
    <col min="8969" max="8970" width="12.28515625" customWidth="1"/>
    <col min="8971" max="8971" width="2.7109375" customWidth="1"/>
    <col min="9217" max="9217" width="2.7109375" customWidth="1"/>
    <col min="9218" max="9219" width="11.7109375" customWidth="1"/>
    <col min="9220" max="9220" width="12.28515625" customWidth="1"/>
    <col min="9221" max="9223" width="14.7109375" customWidth="1"/>
    <col min="9224" max="9224" width="12.140625" customWidth="1"/>
    <col min="9225" max="9226" width="12.28515625" customWidth="1"/>
    <col min="9227" max="9227" width="2.7109375" customWidth="1"/>
    <col min="9473" max="9473" width="2.7109375" customWidth="1"/>
    <col min="9474" max="9475" width="11.7109375" customWidth="1"/>
    <col min="9476" max="9476" width="12.28515625" customWidth="1"/>
    <col min="9477" max="9479" width="14.7109375" customWidth="1"/>
    <col min="9480" max="9480" width="12.140625" customWidth="1"/>
    <col min="9481" max="9482" width="12.28515625" customWidth="1"/>
    <col min="9483" max="9483" width="2.7109375" customWidth="1"/>
    <col min="9729" max="9729" width="2.7109375" customWidth="1"/>
    <col min="9730" max="9731" width="11.7109375" customWidth="1"/>
    <col min="9732" max="9732" width="12.28515625" customWidth="1"/>
    <col min="9733" max="9735" width="14.7109375" customWidth="1"/>
    <col min="9736" max="9736" width="12.140625" customWidth="1"/>
    <col min="9737" max="9738" width="12.28515625" customWidth="1"/>
    <col min="9739" max="9739" width="2.7109375" customWidth="1"/>
    <col min="9985" max="9985" width="2.7109375" customWidth="1"/>
    <col min="9986" max="9987" width="11.7109375" customWidth="1"/>
    <col min="9988" max="9988" width="12.28515625" customWidth="1"/>
    <col min="9989" max="9991" width="14.7109375" customWidth="1"/>
    <col min="9992" max="9992" width="12.140625" customWidth="1"/>
    <col min="9993" max="9994" width="12.28515625" customWidth="1"/>
    <col min="9995" max="9995" width="2.7109375" customWidth="1"/>
    <col min="10241" max="10241" width="2.7109375" customWidth="1"/>
    <col min="10242" max="10243" width="11.7109375" customWidth="1"/>
    <col min="10244" max="10244" width="12.28515625" customWidth="1"/>
    <col min="10245" max="10247" width="14.7109375" customWidth="1"/>
    <col min="10248" max="10248" width="12.140625" customWidth="1"/>
    <col min="10249" max="10250" width="12.28515625" customWidth="1"/>
    <col min="10251" max="10251" width="2.7109375" customWidth="1"/>
    <col min="10497" max="10497" width="2.7109375" customWidth="1"/>
    <col min="10498" max="10499" width="11.7109375" customWidth="1"/>
    <col min="10500" max="10500" width="12.28515625" customWidth="1"/>
    <col min="10501" max="10503" width="14.7109375" customWidth="1"/>
    <col min="10504" max="10504" width="12.140625" customWidth="1"/>
    <col min="10505" max="10506" width="12.28515625" customWidth="1"/>
    <col min="10507" max="10507" width="2.7109375" customWidth="1"/>
    <col min="10753" max="10753" width="2.7109375" customWidth="1"/>
    <col min="10754" max="10755" width="11.7109375" customWidth="1"/>
    <col min="10756" max="10756" width="12.28515625" customWidth="1"/>
    <col min="10757" max="10759" width="14.7109375" customWidth="1"/>
    <col min="10760" max="10760" width="12.140625" customWidth="1"/>
    <col min="10761" max="10762" width="12.28515625" customWidth="1"/>
    <col min="10763" max="10763" width="2.7109375" customWidth="1"/>
    <col min="11009" max="11009" width="2.7109375" customWidth="1"/>
    <col min="11010" max="11011" width="11.7109375" customWidth="1"/>
    <col min="11012" max="11012" width="12.28515625" customWidth="1"/>
    <col min="11013" max="11015" width="14.7109375" customWidth="1"/>
    <col min="11016" max="11016" width="12.140625" customWidth="1"/>
    <col min="11017" max="11018" width="12.28515625" customWidth="1"/>
    <col min="11019" max="11019" width="2.7109375" customWidth="1"/>
    <col min="11265" max="11265" width="2.7109375" customWidth="1"/>
    <col min="11266" max="11267" width="11.7109375" customWidth="1"/>
    <col min="11268" max="11268" width="12.28515625" customWidth="1"/>
    <col min="11269" max="11271" width="14.7109375" customWidth="1"/>
    <col min="11272" max="11272" width="12.140625" customWidth="1"/>
    <col min="11273" max="11274" width="12.28515625" customWidth="1"/>
    <col min="11275" max="11275" width="2.7109375" customWidth="1"/>
    <col min="11521" max="11521" width="2.7109375" customWidth="1"/>
    <col min="11522" max="11523" width="11.7109375" customWidth="1"/>
    <col min="11524" max="11524" width="12.28515625" customWidth="1"/>
    <col min="11525" max="11527" width="14.7109375" customWidth="1"/>
    <col min="11528" max="11528" width="12.140625" customWidth="1"/>
    <col min="11529" max="11530" width="12.28515625" customWidth="1"/>
    <col min="11531" max="11531" width="2.7109375" customWidth="1"/>
    <col min="11777" max="11777" width="2.7109375" customWidth="1"/>
    <col min="11778" max="11779" width="11.7109375" customWidth="1"/>
    <col min="11780" max="11780" width="12.28515625" customWidth="1"/>
    <col min="11781" max="11783" width="14.7109375" customWidth="1"/>
    <col min="11784" max="11784" width="12.140625" customWidth="1"/>
    <col min="11785" max="11786" width="12.28515625" customWidth="1"/>
    <col min="11787" max="11787" width="2.7109375" customWidth="1"/>
    <col min="12033" max="12033" width="2.7109375" customWidth="1"/>
    <col min="12034" max="12035" width="11.7109375" customWidth="1"/>
    <col min="12036" max="12036" width="12.28515625" customWidth="1"/>
    <col min="12037" max="12039" width="14.7109375" customWidth="1"/>
    <col min="12040" max="12040" width="12.140625" customWidth="1"/>
    <col min="12041" max="12042" width="12.28515625" customWidth="1"/>
    <col min="12043" max="12043" width="2.7109375" customWidth="1"/>
    <col min="12289" max="12289" width="2.7109375" customWidth="1"/>
    <col min="12290" max="12291" width="11.7109375" customWidth="1"/>
    <col min="12292" max="12292" width="12.28515625" customWidth="1"/>
    <col min="12293" max="12295" width="14.7109375" customWidth="1"/>
    <col min="12296" max="12296" width="12.140625" customWidth="1"/>
    <col min="12297" max="12298" width="12.28515625" customWidth="1"/>
    <col min="12299" max="12299" width="2.7109375" customWidth="1"/>
    <col min="12545" max="12545" width="2.7109375" customWidth="1"/>
    <col min="12546" max="12547" width="11.7109375" customWidth="1"/>
    <col min="12548" max="12548" width="12.28515625" customWidth="1"/>
    <col min="12549" max="12551" width="14.7109375" customWidth="1"/>
    <col min="12552" max="12552" width="12.140625" customWidth="1"/>
    <col min="12553" max="12554" width="12.28515625" customWidth="1"/>
    <col min="12555" max="12555" width="2.7109375" customWidth="1"/>
    <col min="12801" max="12801" width="2.7109375" customWidth="1"/>
    <col min="12802" max="12803" width="11.7109375" customWidth="1"/>
    <col min="12804" max="12804" width="12.28515625" customWidth="1"/>
    <col min="12805" max="12807" width="14.7109375" customWidth="1"/>
    <col min="12808" max="12808" width="12.140625" customWidth="1"/>
    <col min="12809" max="12810" width="12.28515625" customWidth="1"/>
    <col min="12811" max="12811" width="2.7109375" customWidth="1"/>
    <col min="13057" max="13057" width="2.7109375" customWidth="1"/>
    <col min="13058" max="13059" width="11.7109375" customWidth="1"/>
    <col min="13060" max="13060" width="12.28515625" customWidth="1"/>
    <col min="13061" max="13063" width="14.7109375" customWidth="1"/>
    <col min="13064" max="13064" width="12.140625" customWidth="1"/>
    <col min="13065" max="13066" width="12.28515625" customWidth="1"/>
    <col min="13067" max="13067" width="2.7109375" customWidth="1"/>
    <col min="13313" max="13313" width="2.7109375" customWidth="1"/>
    <col min="13314" max="13315" width="11.7109375" customWidth="1"/>
    <col min="13316" max="13316" width="12.28515625" customWidth="1"/>
    <col min="13317" max="13319" width="14.7109375" customWidth="1"/>
    <col min="13320" max="13320" width="12.140625" customWidth="1"/>
    <col min="13321" max="13322" width="12.28515625" customWidth="1"/>
    <col min="13323" max="13323" width="2.7109375" customWidth="1"/>
    <col min="13569" max="13569" width="2.7109375" customWidth="1"/>
    <col min="13570" max="13571" width="11.7109375" customWidth="1"/>
    <col min="13572" max="13572" width="12.28515625" customWidth="1"/>
    <col min="13573" max="13575" width="14.7109375" customWidth="1"/>
    <col min="13576" max="13576" width="12.140625" customWidth="1"/>
    <col min="13577" max="13578" width="12.28515625" customWidth="1"/>
    <col min="13579" max="13579" width="2.7109375" customWidth="1"/>
    <col min="13825" max="13825" width="2.7109375" customWidth="1"/>
    <col min="13826" max="13827" width="11.7109375" customWidth="1"/>
    <col min="13828" max="13828" width="12.28515625" customWidth="1"/>
    <col min="13829" max="13831" width="14.7109375" customWidth="1"/>
    <col min="13832" max="13832" width="12.140625" customWidth="1"/>
    <col min="13833" max="13834" width="12.28515625" customWidth="1"/>
    <col min="13835" max="13835" width="2.7109375" customWidth="1"/>
    <col min="14081" max="14081" width="2.7109375" customWidth="1"/>
    <col min="14082" max="14083" width="11.7109375" customWidth="1"/>
    <col min="14084" max="14084" width="12.28515625" customWidth="1"/>
    <col min="14085" max="14087" width="14.7109375" customWidth="1"/>
    <col min="14088" max="14088" width="12.140625" customWidth="1"/>
    <col min="14089" max="14090" width="12.28515625" customWidth="1"/>
    <col min="14091" max="14091" width="2.7109375" customWidth="1"/>
    <col min="14337" max="14337" width="2.7109375" customWidth="1"/>
    <col min="14338" max="14339" width="11.7109375" customWidth="1"/>
    <col min="14340" max="14340" width="12.28515625" customWidth="1"/>
    <col min="14341" max="14343" width="14.7109375" customWidth="1"/>
    <col min="14344" max="14344" width="12.140625" customWidth="1"/>
    <col min="14345" max="14346" width="12.28515625" customWidth="1"/>
    <col min="14347" max="14347" width="2.7109375" customWidth="1"/>
    <col min="14593" max="14593" width="2.7109375" customWidth="1"/>
    <col min="14594" max="14595" width="11.7109375" customWidth="1"/>
    <col min="14596" max="14596" width="12.28515625" customWidth="1"/>
    <col min="14597" max="14599" width="14.7109375" customWidth="1"/>
    <col min="14600" max="14600" width="12.140625" customWidth="1"/>
    <col min="14601" max="14602" width="12.28515625" customWidth="1"/>
    <col min="14603" max="14603" width="2.7109375" customWidth="1"/>
    <col min="14849" max="14849" width="2.7109375" customWidth="1"/>
    <col min="14850" max="14851" width="11.7109375" customWidth="1"/>
    <col min="14852" max="14852" width="12.28515625" customWidth="1"/>
    <col min="14853" max="14855" width="14.7109375" customWidth="1"/>
    <col min="14856" max="14856" width="12.140625" customWidth="1"/>
    <col min="14857" max="14858" width="12.28515625" customWidth="1"/>
    <col min="14859" max="14859" width="2.7109375" customWidth="1"/>
    <col min="15105" max="15105" width="2.7109375" customWidth="1"/>
    <col min="15106" max="15107" width="11.7109375" customWidth="1"/>
    <col min="15108" max="15108" width="12.28515625" customWidth="1"/>
    <col min="15109" max="15111" width="14.7109375" customWidth="1"/>
    <col min="15112" max="15112" width="12.140625" customWidth="1"/>
    <col min="15113" max="15114" width="12.28515625" customWidth="1"/>
    <col min="15115" max="15115" width="2.7109375" customWidth="1"/>
    <col min="15361" max="15361" width="2.7109375" customWidth="1"/>
    <col min="15362" max="15363" width="11.7109375" customWidth="1"/>
    <col min="15364" max="15364" width="12.28515625" customWidth="1"/>
    <col min="15365" max="15367" width="14.7109375" customWidth="1"/>
    <col min="15368" max="15368" width="12.140625" customWidth="1"/>
    <col min="15369" max="15370" width="12.28515625" customWidth="1"/>
    <col min="15371" max="15371" width="2.7109375" customWidth="1"/>
    <col min="15617" max="15617" width="2.7109375" customWidth="1"/>
    <col min="15618" max="15619" width="11.7109375" customWidth="1"/>
    <col min="15620" max="15620" width="12.28515625" customWidth="1"/>
    <col min="15621" max="15623" width="14.7109375" customWidth="1"/>
    <col min="15624" max="15624" width="12.140625" customWidth="1"/>
    <col min="15625" max="15626" width="12.28515625" customWidth="1"/>
    <col min="15627" max="15627" width="2.7109375" customWidth="1"/>
    <col min="15873" max="15873" width="2.7109375" customWidth="1"/>
    <col min="15874" max="15875" width="11.7109375" customWidth="1"/>
    <col min="15876" max="15876" width="12.28515625" customWidth="1"/>
    <col min="15877" max="15879" width="14.7109375" customWidth="1"/>
    <col min="15880" max="15880" width="12.140625" customWidth="1"/>
    <col min="15881" max="15882" width="12.28515625" customWidth="1"/>
    <col min="15883" max="15883" width="2.7109375" customWidth="1"/>
    <col min="16129" max="16129" width="2.7109375" customWidth="1"/>
    <col min="16130" max="16131" width="11.7109375" customWidth="1"/>
    <col min="16132" max="16132" width="12.28515625" customWidth="1"/>
    <col min="16133" max="16135" width="14.7109375" customWidth="1"/>
    <col min="16136" max="16136" width="12.140625" customWidth="1"/>
    <col min="16137" max="16138" width="12.28515625" customWidth="1"/>
    <col min="16139" max="16139" width="2.7109375" customWidth="1"/>
  </cols>
  <sheetData>
    <row r="1" spans="1:11" ht="15.75" x14ac:dyDescent="0.25">
      <c r="B1" s="297"/>
      <c r="C1" s="297"/>
      <c r="D1" s="297"/>
      <c r="E1" s="298" t="s">
        <v>110</v>
      </c>
      <c r="F1" s="299"/>
      <c r="G1" s="299"/>
      <c r="H1" s="297"/>
      <c r="I1" s="297"/>
      <c r="J1" s="297"/>
      <c r="K1" s="297"/>
    </row>
    <row r="2" spans="1:11" x14ac:dyDescent="0.25">
      <c r="B2" s="300" t="s">
        <v>52</v>
      </c>
      <c r="C2" s="220"/>
      <c r="D2" s="220"/>
      <c r="E2" s="297"/>
      <c r="F2" s="297"/>
      <c r="G2" s="297"/>
      <c r="H2" s="297"/>
      <c r="I2" s="297"/>
      <c r="J2" s="297"/>
      <c r="K2" s="297"/>
    </row>
    <row r="3" spans="1:11" x14ac:dyDescent="0.25">
      <c r="B3" s="300" t="s">
        <v>111</v>
      </c>
      <c r="C3" s="220"/>
      <c r="D3" s="220"/>
      <c r="E3" s="297" t="s">
        <v>9</v>
      </c>
      <c r="F3" s="297"/>
      <c r="G3" s="297"/>
      <c r="H3" s="297"/>
      <c r="I3" s="297"/>
      <c r="J3" s="297"/>
      <c r="K3" s="297"/>
    </row>
    <row r="4" spans="1:11" x14ac:dyDescent="0.25">
      <c r="B4" s="297"/>
      <c r="C4" s="297"/>
      <c r="D4" s="297"/>
      <c r="E4" s="301" t="s">
        <v>80</v>
      </c>
      <c r="F4" s="297"/>
      <c r="G4" s="297"/>
      <c r="H4" s="297"/>
      <c r="I4" s="297"/>
      <c r="J4" s="297"/>
      <c r="K4" s="297"/>
    </row>
    <row r="5" spans="1:11" ht="12.75" customHeight="1" x14ac:dyDescent="0.25">
      <c r="A5" s="225"/>
      <c r="B5" s="229" t="s">
        <v>13</v>
      </c>
      <c r="C5" s="229"/>
      <c r="D5" s="230"/>
      <c r="E5" s="302" t="s">
        <v>120</v>
      </c>
      <c r="F5" s="303"/>
      <c r="G5" s="304"/>
      <c r="H5" s="311" t="s">
        <v>244</v>
      </c>
      <c r="I5" s="312"/>
      <c r="J5" s="312"/>
      <c r="K5" s="225"/>
    </row>
    <row r="6" spans="1:11" x14ac:dyDescent="0.25">
      <c r="A6" s="226"/>
      <c r="B6" s="297" t="s">
        <v>14</v>
      </c>
      <c r="C6" s="297"/>
      <c r="D6" s="113" t="s">
        <v>15</v>
      </c>
      <c r="E6" s="305"/>
      <c r="F6" s="306"/>
      <c r="G6" s="307"/>
      <c r="H6" s="313"/>
      <c r="I6" s="314"/>
      <c r="J6" s="314"/>
      <c r="K6" s="226"/>
    </row>
    <row r="7" spans="1:11" x14ac:dyDescent="0.25">
      <c r="A7" s="226"/>
      <c r="B7" s="114" t="s">
        <v>20</v>
      </c>
      <c r="C7" s="115" t="s">
        <v>21</v>
      </c>
      <c r="D7" s="116" t="s">
        <v>22</v>
      </c>
      <c r="E7" s="305"/>
      <c r="F7" s="306"/>
      <c r="G7" s="307"/>
      <c r="H7" s="117" t="s">
        <v>113</v>
      </c>
      <c r="I7" s="117" t="s">
        <v>114</v>
      </c>
      <c r="J7" s="118" t="s">
        <v>115</v>
      </c>
      <c r="K7" s="226"/>
    </row>
    <row r="8" spans="1:11" x14ac:dyDescent="0.25">
      <c r="A8" s="227"/>
      <c r="B8" s="119" t="s">
        <v>26</v>
      </c>
      <c r="C8" s="120" t="s">
        <v>238</v>
      </c>
      <c r="D8" s="121" t="s">
        <v>239</v>
      </c>
      <c r="E8" s="308"/>
      <c r="F8" s="309"/>
      <c r="G8" s="310"/>
      <c r="H8" s="122" t="s">
        <v>23</v>
      </c>
      <c r="I8" s="122" t="s">
        <v>24</v>
      </c>
      <c r="J8" s="123" t="s">
        <v>25</v>
      </c>
      <c r="K8" s="227"/>
    </row>
    <row r="9" spans="1:11" ht="12.75" customHeight="1" x14ac:dyDescent="0.25">
      <c r="A9" s="18">
        <v>1</v>
      </c>
      <c r="B9" s="18">
        <v>387</v>
      </c>
      <c r="C9" s="18">
        <v>1506</v>
      </c>
      <c r="D9" s="18">
        <v>1000</v>
      </c>
      <c r="E9" s="318" t="s">
        <v>121</v>
      </c>
      <c r="F9" s="318"/>
      <c r="G9" s="318"/>
      <c r="H9" s="18">
        <v>2000</v>
      </c>
      <c r="I9" s="18">
        <v>2000</v>
      </c>
      <c r="J9" s="18">
        <v>2000</v>
      </c>
      <c r="K9" s="18">
        <v>1</v>
      </c>
    </row>
    <row r="10" spans="1:11" ht="12.75" customHeight="1" x14ac:dyDescent="0.25">
      <c r="A10" s="18">
        <v>2</v>
      </c>
      <c r="B10" s="18">
        <v>2684</v>
      </c>
      <c r="C10" s="18">
        <v>2052</v>
      </c>
      <c r="D10" s="18">
        <v>6000</v>
      </c>
      <c r="E10" s="315" t="s">
        <v>122</v>
      </c>
      <c r="F10" s="316"/>
      <c r="G10" s="317"/>
      <c r="H10" s="18">
        <v>2800</v>
      </c>
      <c r="I10" s="18">
        <v>2800</v>
      </c>
      <c r="J10" s="18">
        <v>2800</v>
      </c>
      <c r="K10" s="18">
        <v>2</v>
      </c>
    </row>
    <row r="11" spans="1:11" ht="12.75" customHeight="1" x14ac:dyDescent="0.25">
      <c r="A11" s="18">
        <v>3</v>
      </c>
      <c r="B11" s="18">
        <v>1069</v>
      </c>
      <c r="C11" s="18">
        <v>1150</v>
      </c>
      <c r="D11" s="18">
        <v>1500</v>
      </c>
      <c r="E11" s="315" t="s">
        <v>123</v>
      </c>
      <c r="F11" s="316"/>
      <c r="G11" s="317"/>
      <c r="H11" s="18">
        <v>1500</v>
      </c>
      <c r="I11" s="18">
        <v>1500</v>
      </c>
      <c r="J11" s="18">
        <v>1500</v>
      </c>
      <c r="K11" s="18">
        <v>3</v>
      </c>
    </row>
    <row r="12" spans="1:11" ht="12.75" customHeight="1" x14ac:dyDescent="0.25">
      <c r="A12" s="18">
        <v>4</v>
      </c>
      <c r="B12" s="18">
        <v>14071</v>
      </c>
      <c r="C12" s="18">
        <v>8436</v>
      </c>
      <c r="D12" s="18">
        <v>16000</v>
      </c>
      <c r="E12" s="315" t="s">
        <v>124</v>
      </c>
      <c r="F12" s="316"/>
      <c r="G12" s="317"/>
      <c r="H12" s="18">
        <v>15000</v>
      </c>
      <c r="I12" s="18">
        <v>15000</v>
      </c>
      <c r="J12" s="18">
        <v>15000</v>
      </c>
      <c r="K12" s="18">
        <v>4</v>
      </c>
    </row>
    <row r="13" spans="1:11" ht="12.75" customHeight="1" x14ac:dyDescent="0.25">
      <c r="A13" s="18">
        <v>5</v>
      </c>
      <c r="B13" s="18">
        <v>7556</v>
      </c>
      <c r="C13" s="18">
        <v>9105</v>
      </c>
      <c r="D13" s="18">
        <v>10000</v>
      </c>
      <c r="E13" s="315" t="s">
        <v>125</v>
      </c>
      <c r="F13" s="316"/>
      <c r="G13" s="317"/>
      <c r="H13" s="18">
        <v>10000</v>
      </c>
      <c r="I13" s="18">
        <v>10000</v>
      </c>
      <c r="J13" s="18">
        <v>10000</v>
      </c>
      <c r="K13" s="18">
        <v>5</v>
      </c>
    </row>
    <row r="14" spans="1:11" ht="12.75" customHeight="1" x14ac:dyDescent="0.25">
      <c r="A14" s="18">
        <v>6</v>
      </c>
      <c r="B14" s="18">
        <v>16655</v>
      </c>
      <c r="C14" s="18">
        <v>18387</v>
      </c>
      <c r="D14" s="18">
        <v>18500</v>
      </c>
      <c r="E14" s="315" t="s">
        <v>126</v>
      </c>
      <c r="F14" s="316"/>
      <c r="G14" s="317"/>
      <c r="H14" s="18">
        <v>19000</v>
      </c>
      <c r="I14" s="18">
        <v>19000</v>
      </c>
      <c r="J14" s="18">
        <v>19000</v>
      </c>
      <c r="K14" s="18">
        <v>6</v>
      </c>
    </row>
    <row r="15" spans="1:11" ht="12.75" customHeight="1" x14ac:dyDescent="0.25">
      <c r="A15" s="18">
        <v>7</v>
      </c>
      <c r="B15" s="18">
        <v>15721</v>
      </c>
      <c r="C15" s="18">
        <v>15733</v>
      </c>
      <c r="D15" s="18">
        <v>18750</v>
      </c>
      <c r="E15" s="315" t="s">
        <v>127</v>
      </c>
      <c r="F15" s="316"/>
      <c r="G15" s="317"/>
      <c r="H15" s="18">
        <v>18500</v>
      </c>
      <c r="I15" s="18">
        <v>18500</v>
      </c>
      <c r="J15" s="18">
        <v>18500</v>
      </c>
      <c r="K15" s="18">
        <v>7</v>
      </c>
    </row>
    <row r="16" spans="1:11" ht="12.75" customHeight="1" x14ac:dyDescent="0.25">
      <c r="A16" s="18">
        <v>8</v>
      </c>
      <c r="B16" s="18">
        <v>7032</v>
      </c>
      <c r="C16" s="18">
        <v>5530</v>
      </c>
      <c r="D16" s="18">
        <v>7500</v>
      </c>
      <c r="E16" s="315" t="s">
        <v>128</v>
      </c>
      <c r="F16" s="316"/>
      <c r="G16" s="317"/>
      <c r="H16" s="18">
        <v>7300</v>
      </c>
      <c r="I16" s="18">
        <v>7300</v>
      </c>
      <c r="J16" s="18">
        <v>7300</v>
      </c>
      <c r="K16" s="18">
        <v>8</v>
      </c>
    </row>
    <row r="17" spans="1:11" ht="12.75" customHeight="1" x14ac:dyDescent="0.25">
      <c r="A17" s="18">
        <v>9</v>
      </c>
      <c r="B17" s="18">
        <v>7431</v>
      </c>
      <c r="C17" s="18">
        <v>5339</v>
      </c>
      <c r="D17" s="18">
        <v>9750</v>
      </c>
      <c r="E17" s="315" t="s">
        <v>129</v>
      </c>
      <c r="F17" s="316"/>
      <c r="G17" s="317"/>
      <c r="H17" s="18">
        <v>7800</v>
      </c>
      <c r="I17" s="18">
        <v>7800</v>
      </c>
      <c r="J17" s="18">
        <v>7800</v>
      </c>
      <c r="K17" s="18">
        <v>9</v>
      </c>
    </row>
    <row r="18" spans="1:11" ht="12.75" customHeight="1" x14ac:dyDescent="0.25">
      <c r="A18" s="18">
        <v>10</v>
      </c>
      <c r="B18" s="18">
        <v>2838</v>
      </c>
      <c r="C18" s="18">
        <v>2214</v>
      </c>
      <c r="D18" s="18">
        <v>7000</v>
      </c>
      <c r="E18" s="315" t="s">
        <v>130</v>
      </c>
      <c r="F18" s="316"/>
      <c r="G18" s="317"/>
      <c r="H18" s="18">
        <v>6900</v>
      </c>
      <c r="I18" s="18">
        <v>6900</v>
      </c>
      <c r="J18" s="18">
        <v>6900</v>
      </c>
      <c r="K18" s="18">
        <v>10</v>
      </c>
    </row>
    <row r="19" spans="1:11" ht="12.75" customHeight="1" x14ac:dyDescent="0.25">
      <c r="A19" s="18">
        <v>11</v>
      </c>
      <c r="B19" s="18">
        <v>6629</v>
      </c>
      <c r="C19" s="18">
        <v>3616</v>
      </c>
      <c r="D19" s="18">
        <v>7000</v>
      </c>
      <c r="E19" s="315" t="s">
        <v>131</v>
      </c>
      <c r="F19" s="316"/>
      <c r="G19" s="317"/>
      <c r="H19" s="18">
        <v>7210</v>
      </c>
      <c r="I19" s="18">
        <v>7210</v>
      </c>
      <c r="J19" s="18">
        <v>7210</v>
      </c>
      <c r="K19" s="18">
        <v>11</v>
      </c>
    </row>
    <row r="20" spans="1:11" ht="12.75" customHeight="1" x14ac:dyDescent="0.25">
      <c r="A20" s="18">
        <v>12</v>
      </c>
      <c r="B20" s="18">
        <v>9816</v>
      </c>
      <c r="C20" s="18">
        <v>5437</v>
      </c>
      <c r="D20" s="18">
        <v>10000</v>
      </c>
      <c r="E20" s="315" t="s">
        <v>132</v>
      </c>
      <c r="F20" s="316"/>
      <c r="G20" s="317"/>
      <c r="H20" s="18">
        <v>10300</v>
      </c>
      <c r="I20" s="18">
        <v>10300</v>
      </c>
      <c r="J20" s="18">
        <v>10300</v>
      </c>
      <c r="K20" s="18">
        <v>12</v>
      </c>
    </row>
    <row r="21" spans="1:11" ht="12.75" customHeight="1" x14ac:dyDescent="0.25">
      <c r="A21" s="18">
        <v>13</v>
      </c>
      <c r="B21" s="18">
        <v>10942</v>
      </c>
      <c r="C21" s="18">
        <v>9762</v>
      </c>
      <c r="D21" s="18">
        <v>11000</v>
      </c>
      <c r="E21" s="315" t="s">
        <v>133</v>
      </c>
      <c r="F21" s="316"/>
      <c r="G21" s="317"/>
      <c r="H21" s="18">
        <v>11330</v>
      </c>
      <c r="I21" s="18">
        <v>11330</v>
      </c>
      <c r="J21" s="18">
        <v>11330</v>
      </c>
      <c r="K21" s="18">
        <v>13</v>
      </c>
    </row>
    <row r="22" spans="1:11" ht="12.75" customHeight="1" x14ac:dyDescent="0.25">
      <c r="A22" s="18">
        <v>14</v>
      </c>
      <c r="B22" s="18">
        <v>7942</v>
      </c>
      <c r="C22" s="18">
        <v>4683</v>
      </c>
      <c r="D22" s="18">
        <v>8000</v>
      </c>
      <c r="E22" s="315" t="s">
        <v>134</v>
      </c>
      <c r="F22" s="316"/>
      <c r="G22" s="317"/>
      <c r="H22" s="18">
        <v>10000</v>
      </c>
      <c r="I22" s="18">
        <v>10000</v>
      </c>
      <c r="J22" s="18">
        <v>10000</v>
      </c>
      <c r="K22" s="18">
        <v>14</v>
      </c>
    </row>
    <row r="23" spans="1:11" ht="12.75" customHeight="1" x14ac:dyDescent="0.25">
      <c r="A23" s="18">
        <v>15</v>
      </c>
      <c r="B23" s="18">
        <v>7234</v>
      </c>
      <c r="C23" s="18">
        <v>3494</v>
      </c>
      <c r="D23" s="18">
        <v>7000</v>
      </c>
      <c r="E23" s="315" t="s">
        <v>135</v>
      </c>
      <c r="F23" s="316"/>
      <c r="G23" s="317"/>
      <c r="H23" s="18">
        <v>7210</v>
      </c>
      <c r="I23" s="18">
        <v>7210</v>
      </c>
      <c r="J23" s="18">
        <v>7210</v>
      </c>
      <c r="K23" s="18">
        <v>15</v>
      </c>
    </row>
    <row r="24" spans="1:11" ht="12.75" customHeight="1" x14ac:dyDescent="0.25">
      <c r="A24" s="18">
        <v>16</v>
      </c>
      <c r="B24" s="18">
        <v>1251</v>
      </c>
      <c r="C24" s="18">
        <v>829</v>
      </c>
      <c r="D24" s="18">
        <v>1500</v>
      </c>
      <c r="E24" s="315" t="s">
        <v>136</v>
      </c>
      <c r="F24" s="316"/>
      <c r="G24" s="317"/>
      <c r="H24" s="18">
        <v>1545</v>
      </c>
      <c r="I24" s="18">
        <v>1545</v>
      </c>
      <c r="J24" s="18">
        <v>1545</v>
      </c>
      <c r="K24" s="18">
        <v>16</v>
      </c>
    </row>
    <row r="25" spans="1:11" ht="12.75" customHeight="1" x14ac:dyDescent="0.25">
      <c r="A25" s="18">
        <v>17</v>
      </c>
      <c r="B25" s="18">
        <v>483</v>
      </c>
      <c r="C25" s="18">
        <v>88</v>
      </c>
      <c r="D25" s="18">
        <v>500</v>
      </c>
      <c r="E25" s="315" t="s">
        <v>137</v>
      </c>
      <c r="F25" s="316"/>
      <c r="G25" s="317"/>
      <c r="H25" s="18">
        <v>500</v>
      </c>
      <c r="I25" s="18">
        <v>500</v>
      </c>
      <c r="J25" s="18">
        <v>500</v>
      </c>
      <c r="K25" s="18">
        <v>17</v>
      </c>
    </row>
    <row r="26" spans="1:11" ht="12.75" customHeight="1" x14ac:dyDescent="0.25">
      <c r="A26" s="18">
        <v>18</v>
      </c>
      <c r="B26" s="18">
        <v>3019</v>
      </c>
      <c r="C26" s="18">
        <v>2494</v>
      </c>
      <c r="D26" s="18">
        <v>4000</v>
      </c>
      <c r="E26" s="315" t="s">
        <v>138</v>
      </c>
      <c r="F26" s="316"/>
      <c r="G26" s="317"/>
      <c r="H26" s="18">
        <v>0</v>
      </c>
      <c r="I26" s="18"/>
      <c r="J26" s="18">
        <v>0</v>
      </c>
      <c r="K26" s="18">
        <v>18</v>
      </c>
    </row>
    <row r="27" spans="1:11" ht="12.75" customHeight="1" x14ac:dyDescent="0.25">
      <c r="A27" s="18">
        <v>19</v>
      </c>
      <c r="B27" s="18">
        <v>10000</v>
      </c>
      <c r="C27" s="18">
        <v>9000</v>
      </c>
      <c r="D27" s="18">
        <v>10000</v>
      </c>
      <c r="E27" s="315" t="s">
        <v>139</v>
      </c>
      <c r="F27" s="316"/>
      <c r="G27" s="317"/>
      <c r="H27" s="18">
        <v>20000</v>
      </c>
      <c r="I27" s="18">
        <v>20000</v>
      </c>
      <c r="J27" s="18">
        <v>20000</v>
      </c>
      <c r="K27" s="18">
        <v>19</v>
      </c>
    </row>
    <row r="28" spans="1:11" ht="12.75" customHeight="1" x14ac:dyDescent="0.25">
      <c r="A28" s="18">
        <v>20</v>
      </c>
      <c r="B28" s="18">
        <f>SUM(B9:B27)</f>
        <v>132760</v>
      </c>
      <c r="C28" s="18">
        <f t="shared" ref="C28:D28" si="0">SUM(C9:C27)</f>
        <v>108855</v>
      </c>
      <c r="D28" s="18">
        <f t="shared" si="0"/>
        <v>155000</v>
      </c>
      <c r="E28" s="315" t="s">
        <v>140</v>
      </c>
      <c r="F28" s="316"/>
      <c r="G28" s="317"/>
      <c r="H28" s="18">
        <f t="shared" ref="H28:J28" si="1">SUM(H9:H27)</f>
        <v>158895</v>
      </c>
      <c r="I28" s="18">
        <f t="shared" si="1"/>
        <v>158895</v>
      </c>
      <c r="J28" s="18">
        <f t="shared" si="1"/>
        <v>158895</v>
      </c>
      <c r="K28" s="18">
        <v>20</v>
      </c>
    </row>
    <row r="29" spans="1:11" ht="12.75" customHeight="1" x14ac:dyDescent="0.25">
      <c r="A29" s="18">
        <v>21</v>
      </c>
      <c r="B29" s="18"/>
      <c r="C29" s="18"/>
      <c r="D29" s="18"/>
      <c r="E29" s="315" t="s">
        <v>141</v>
      </c>
      <c r="F29" s="316"/>
      <c r="G29" s="317"/>
      <c r="H29" s="18"/>
      <c r="I29" s="18"/>
      <c r="J29" s="18"/>
      <c r="K29" s="18">
        <v>21</v>
      </c>
    </row>
    <row r="30" spans="1:11" ht="12.75" customHeight="1" x14ac:dyDescent="0.25">
      <c r="A30" s="18">
        <v>22</v>
      </c>
      <c r="B30" s="18">
        <v>20000</v>
      </c>
      <c r="C30" s="18"/>
      <c r="D30" s="18">
        <v>100000</v>
      </c>
      <c r="E30" s="315" t="s">
        <v>142</v>
      </c>
      <c r="F30" s="316"/>
      <c r="G30" s="317"/>
      <c r="H30" s="18">
        <v>50000</v>
      </c>
      <c r="I30" s="18">
        <v>50000</v>
      </c>
      <c r="J30" s="18">
        <v>50000</v>
      </c>
      <c r="K30" s="18">
        <v>22</v>
      </c>
    </row>
    <row r="31" spans="1:11" ht="12.75" customHeight="1" x14ac:dyDescent="0.25">
      <c r="A31" s="18">
        <v>23</v>
      </c>
      <c r="B31" s="18">
        <f>SUM(B30)</f>
        <v>20000</v>
      </c>
      <c r="C31" s="18">
        <f t="shared" ref="C31:D31" si="2">SUM(C30)</f>
        <v>0</v>
      </c>
      <c r="D31" s="18">
        <f t="shared" si="2"/>
        <v>100000</v>
      </c>
      <c r="E31" s="315" t="s">
        <v>143</v>
      </c>
      <c r="F31" s="316"/>
      <c r="G31" s="317"/>
      <c r="H31" s="18">
        <f>H29+H30</f>
        <v>50000</v>
      </c>
      <c r="I31" s="18">
        <f t="shared" ref="I31:J31" si="3">I29+I30</f>
        <v>50000</v>
      </c>
      <c r="J31" s="18">
        <f t="shared" si="3"/>
        <v>50000</v>
      </c>
      <c r="K31" s="18">
        <v>23</v>
      </c>
    </row>
    <row r="32" spans="1:11" ht="12.75" customHeight="1" x14ac:dyDescent="0.25">
      <c r="A32" s="18">
        <v>24</v>
      </c>
      <c r="B32" s="18"/>
      <c r="C32" s="18"/>
      <c r="D32" s="18"/>
      <c r="E32" s="315" t="s">
        <v>144</v>
      </c>
      <c r="F32" s="316"/>
      <c r="G32" s="317"/>
      <c r="H32" s="18"/>
      <c r="I32" s="18"/>
      <c r="J32" s="18"/>
      <c r="K32" s="18">
        <v>24</v>
      </c>
    </row>
    <row r="33" spans="1:11" ht="12.75" customHeight="1" x14ac:dyDescent="0.25">
      <c r="A33" s="18">
        <v>25</v>
      </c>
      <c r="B33" s="18">
        <v>0</v>
      </c>
      <c r="C33" s="18">
        <v>2688</v>
      </c>
      <c r="D33" s="18">
        <v>5000</v>
      </c>
      <c r="E33" s="315" t="s">
        <v>145</v>
      </c>
      <c r="F33" s="316"/>
      <c r="G33" s="317"/>
      <c r="H33" s="18">
        <v>5000</v>
      </c>
      <c r="I33" s="18">
        <v>5000</v>
      </c>
      <c r="J33" s="18">
        <v>5000</v>
      </c>
      <c r="K33" s="18">
        <v>25</v>
      </c>
    </row>
    <row r="34" spans="1:11" ht="12.75" customHeight="1" x14ac:dyDescent="0.25">
      <c r="A34" s="18">
        <v>26</v>
      </c>
      <c r="B34" s="18"/>
      <c r="C34" s="18"/>
      <c r="D34" s="18">
        <v>0</v>
      </c>
      <c r="E34" s="315" t="s">
        <v>285</v>
      </c>
      <c r="F34" s="316"/>
      <c r="G34" s="317"/>
      <c r="H34" s="18">
        <v>60000</v>
      </c>
      <c r="I34" s="18">
        <v>60000</v>
      </c>
      <c r="J34" s="18">
        <v>60000</v>
      </c>
      <c r="K34" s="18">
        <v>26</v>
      </c>
    </row>
    <row r="35" spans="1:11" ht="12.75" customHeight="1" x14ac:dyDescent="0.25">
      <c r="A35" s="18">
        <v>27</v>
      </c>
      <c r="B35" s="18">
        <v>800</v>
      </c>
      <c r="C35" s="18"/>
      <c r="D35" s="18">
        <v>0</v>
      </c>
      <c r="E35" s="315" t="s">
        <v>146</v>
      </c>
      <c r="F35" s="316"/>
      <c r="G35" s="317"/>
      <c r="H35" s="18"/>
      <c r="I35" s="18"/>
      <c r="J35" s="18"/>
      <c r="K35" s="18">
        <v>27</v>
      </c>
    </row>
    <row r="36" spans="1:11" ht="12.75" customHeight="1" x14ac:dyDescent="0.25">
      <c r="A36" s="18">
        <v>28</v>
      </c>
      <c r="B36" s="18">
        <v>32000</v>
      </c>
      <c r="C36" s="18">
        <v>16661</v>
      </c>
      <c r="D36" s="18">
        <v>0</v>
      </c>
      <c r="E36" s="315" t="s">
        <v>147</v>
      </c>
      <c r="F36" s="316"/>
      <c r="G36" s="317"/>
      <c r="H36" s="18">
        <v>50000</v>
      </c>
      <c r="I36" s="18">
        <v>50000</v>
      </c>
      <c r="J36" s="18">
        <v>50000</v>
      </c>
      <c r="K36" s="18">
        <v>28</v>
      </c>
    </row>
    <row r="37" spans="1:11" ht="12.75" customHeight="1" x14ac:dyDescent="0.25">
      <c r="A37" s="18">
        <v>29</v>
      </c>
      <c r="B37" s="18"/>
      <c r="C37" s="18"/>
      <c r="D37" s="18">
        <v>10000</v>
      </c>
      <c r="E37" s="315" t="s">
        <v>148</v>
      </c>
      <c r="F37" s="316"/>
      <c r="G37" s="317"/>
      <c r="H37" s="18">
        <v>10000</v>
      </c>
      <c r="I37" s="18">
        <v>10000</v>
      </c>
      <c r="J37" s="18">
        <v>10000</v>
      </c>
      <c r="K37" s="18">
        <v>29</v>
      </c>
    </row>
    <row r="38" spans="1:11" ht="12.75" customHeight="1" x14ac:dyDescent="0.25">
      <c r="A38" s="18">
        <v>30</v>
      </c>
      <c r="B38" s="18"/>
      <c r="C38" s="18"/>
      <c r="D38" s="18"/>
      <c r="E38" s="124">
        <v>30</v>
      </c>
      <c r="F38" s="125"/>
      <c r="G38" s="126"/>
      <c r="H38" s="18"/>
      <c r="I38" s="18"/>
      <c r="J38" s="18"/>
      <c r="K38" s="18">
        <v>30</v>
      </c>
    </row>
    <row r="39" spans="1:11" ht="12.75" customHeight="1" x14ac:dyDescent="0.25">
      <c r="A39" s="18">
        <v>31</v>
      </c>
      <c r="B39" s="18">
        <f>SUM(B33:B38)</f>
        <v>32800</v>
      </c>
      <c r="C39" s="18">
        <f t="shared" ref="C39:D39" si="4">SUM(C33:C38)</f>
        <v>19349</v>
      </c>
      <c r="D39" s="18">
        <f t="shared" si="4"/>
        <v>15000</v>
      </c>
      <c r="E39" s="124" t="s">
        <v>149</v>
      </c>
      <c r="F39" s="125"/>
      <c r="G39" s="126"/>
      <c r="H39" s="18">
        <f>SUM(H32:H38)</f>
        <v>125000</v>
      </c>
      <c r="I39" s="18">
        <f>SUM(I32:I38)</f>
        <v>125000</v>
      </c>
      <c r="J39" s="18">
        <f>SUM(J32:J38)</f>
        <v>125000</v>
      </c>
      <c r="K39" s="18">
        <v>31</v>
      </c>
    </row>
    <row r="40" spans="1:11" ht="12.75" customHeight="1" x14ac:dyDescent="0.25">
      <c r="A40" s="18">
        <v>32</v>
      </c>
      <c r="B40" s="18">
        <v>0</v>
      </c>
      <c r="C40" s="18">
        <v>0</v>
      </c>
      <c r="D40" s="18">
        <v>147708</v>
      </c>
      <c r="E40" s="124" t="s">
        <v>150</v>
      </c>
      <c r="F40" s="125"/>
      <c r="G40" s="126"/>
      <c r="H40" s="18">
        <v>115976</v>
      </c>
      <c r="I40" s="18">
        <v>115976</v>
      </c>
      <c r="J40" s="18">
        <v>115976</v>
      </c>
      <c r="K40" s="18">
        <v>32</v>
      </c>
    </row>
    <row r="41" spans="1:11" ht="12.75" customHeight="1" x14ac:dyDescent="0.25">
      <c r="A41" s="18">
        <v>33</v>
      </c>
      <c r="B41" s="18"/>
      <c r="C41" s="18"/>
      <c r="D41" s="18"/>
      <c r="E41" s="124" t="s">
        <v>151</v>
      </c>
      <c r="F41" s="125"/>
      <c r="G41" s="126"/>
      <c r="H41" s="18"/>
      <c r="I41" s="18"/>
      <c r="J41" s="18"/>
      <c r="K41" s="18">
        <v>33</v>
      </c>
    </row>
    <row r="42" spans="1:11" ht="12.75" customHeight="1" x14ac:dyDescent="0.25">
      <c r="A42" s="18">
        <v>34</v>
      </c>
      <c r="B42" s="18">
        <v>10761</v>
      </c>
      <c r="C42" s="18">
        <v>11212</v>
      </c>
      <c r="D42" s="18">
        <v>11681</v>
      </c>
      <c r="E42" s="124" t="s">
        <v>152</v>
      </c>
      <c r="F42" s="125"/>
      <c r="G42" s="126"/>
      <c r="H42" s="18">
        <v>11682</v>
      </c>
      <c r="I42" s="18">
        <v>11682</v>
      </c>
      <c r="J42" s="18">
        <v>11682</v>
      </c>
      <c r="K42" s="18">
        <v>34</v>
      </c>
    </row>
    <row r="43" spans="1:11" ht="12.75" customHeight="1" x14ac:dyDescent="0.25">
      <c r="A43" s="18">
        <v>35</v>
      </c>
      <c r="B43" s="18">
        <v>4809</v>
      </c>
      <c r="C43" s="18">
        <v>4358</v>
      </c>
      <c r="D43" s="18">
        <v>3889</v>
      </c>
      <c r="E43" s="124" t="s">
        <v>153</v>
      </c>
      <c r="F43" s="125"/>
      <c r="G43" s="126"/>
      <c r="H43" s="18">
        <v>3889</v>
      </c>
      <c r="I43" s="18">
        <v>3889</v>
      </c>
      <c r="J43" s="18">
        <v>3889</v>
      </c>
      <c r="K43" s="18">
        <v>35</v>
      </c>
    </row>
    <row r="44" spans="1:11" ht="12.75" customHeight="1" x14ac:dyDescent="0.25">
      <c r="A44" s="18">
        <v>36</v>
      </c>
      <c r="B44" s="18">
        <v>14630</v>
      </c>
      <c r="C44" s="18">
        <v>15243</v>
      </c>
      <c r="D44" s="18">
        <v>15881</v>
      </c>
      <c r="E44" s="124" t="s">
        <v>154</v>
      </c>
      <c r="F44" s="125"/>
      <c r="G44" s="126"/>
      <c r="H44" s="18">
        <v>15882</v>
      </c>
      <c r="I44" s="18">
        <v>15882</v>
      </c>
      <c r="J44" s="18">
        <v>15882</v>
      </c>
      <c r="K44" s="18">
        <v>36</v>
      </c>
    </row>
    <row r="45" spans="1:11" ht="12.75" customHeight="1" x14ac:dyDescent="0.25">
      <c r="A45" s="18">
        <v>37</v>
      </c>
      <c r="B45" s="18">
        <v>3333</v>
      </c>
      <c r="C45" s="18">
        <v>2720</v>
      </c>
      <c r="D45" s="18">
        <v>2082</v>
      </c>
      <c r="E45" s="124" t="s">
        <v>155</v>
      </c>
      <c r="F45" s="125"/>
      <c r="G45" s="126"/>
      <c r="H45" s="18">
        <v>2082</v>
      </c>
      <c r="I45" s="18">
        <v>2082</v>
      </c>
      <c r="J45" s="18">
        <v>2082</v>
      </c>
      <c r="K45" s="18">
        <v>37</v>
      </c>
    </row>
    <row r="46" spans="1:11" ht="12.75" customHeight="1" x14ac:dyDescent="0.25">
      <c r="A46" s="18">
        <v>38</v>
      </c>
      <c r="B46" s="18">
        <f>SUM(B42:B45)</f>
        <v>33533</v>
      </c>
      <c r="C46" s="18">
        <f t="shared" ref="C46:D46" si="5">SUM(C42:C45)</f>
        <v>33533</v>
      </c>
      <c r="D46" s="18">
        <f t="shared" si="5"/>
        <v>33533</v>
      </c>
      <c r="E46" s="124" t="s">
        <v>156</v>
      </c>
      <c r="F46" s="125"/>
      <c r="G46" s="126"/>
      <c r="H46" s="18">
        <f t="shared" ref="H46:I46" si="6">SUM(H42:H45)</f>
        <v>33535</v>
      </c>
      <c r="I46" s="18">
        <f t="shared" si="6"/>
        <v>33535</v>
      </c>
      <c r="J46" s="18">
        <f>SUM(J42:J45)</f>
        <v>33535</v>
      </c>
      <c r="K46" s="18">
        <v>38</v>
      </c>
    </row>
    <row r="47" spans="1:11" ht="12.75" customHeight="1" x14ac:dyDescent="0.25">
      <c r="A47" s="18">
        <v>39</v>
      </c>
      <c r="B47" s="18"/>
      <c r="C47" s="18">
        <v>378228</v>
      </c>
      <c r="D47" s="127"/>
      <c r="E47" s="319" t="s">
        <v>157</v>
      </c>
      <c r="F47" s="320"/>
      <c r="G47" s="321"/>
      <c r="H47" s="127"/>
      <c r="I47" s="127"/>
      <c r="J47" s="127"/>
      <c r="K47" s="18">
        <v>39</v>
      </c>
    </row>
    <row r="48" spans="1:11" ht="12.75" customHeight="1" thickBot="1" x14ac:dyDescent="0.3">
      <c r="A48" s="21">
        <v>40</v>
      </c>
      <c r="B48" s="128"/>
      <c r="C48" s="128"/>
      <c r="D48" s="21"/>
      <c r="E48" s="322" t="s">
        <v>158</v>
      </c>
      <c r="F48" s="323"/>
      <c r="G48" s="324"/>
      <c r="H48" s="21">
        <v>0</v>
      </c>
      <c r="I48" s="21"/>
      <c r="J48" s="21"/>
      <c r="K48" s="21">
        <v>40</v>
      </c>
    </row>
    <row r="49" spans="1:11" s="132" customFormat="1" ht="26.25" customHeight="1" thickBot="1" x14ac:dyDescent="0.25">
      <c r="A49" s="129">
        <v>33</v>
      </c>
      <c r="B49" s="130">
        <f>B28+B31+B39+B40+B46+B47</f>
        <v>219093</v>
      </c>
      <c r="C49" s="130">
        <f t="shared" ref="C49:D49" si="7">C28+C31+C39+C40+C46+C47</f>
        <v>539965</v>
      </c>
      <c r="D49" s="130">
        <f t="shared" si="7"/>
        <v>451241</v>
      </c>
      <c r="E49" s="325" t="s">
        <v>159</v>
      </c>
      <c r="F49" s="325"/>
      <c r="G49" s="325"/>
      <c r="H49" s="130">
        <f>H28+H31+H39+H40+H46+H48</f>
        <v>483406</v>
      </c>
      <c r="I49" s="130">
        <f t="shared" ref="I49:J49" si="8">I28+I31+I39+I40+I46+I48</f>
        <v>483406</v>
      </c>
      <c r="J49" s="130">
        <f t="shared" si="8"/>
        <v>483406</v>
      </c>
      <c r="K49" s="131">
        <v>33</v>
      </c>
    </row>
    <row r="50" spans="1:11" s="132" customFormat="1" ht="12.75" customHeight="1" x14ac:dyDescent="0.2">
      <c r="A50" s="133"/>
      <c r="B50" s="134" t="s">
        <v>117</v>
      </c>
      <c r="C50" s="135"/>
      <c r="D50" s="135"/>
      <c r="E50" s="326"/>
      <c r="F50" s="326"/>
      <c r="G50" s="326"/>
      <c r="H50" s="135"/>
      <c r="I50" s="135"/>
      <c r="J50" s="135"/>
      <c r="K50" s="135"/>
    </row>
    <row r="51" spans="1:11" x14ac:dyDescent="0.25">
      <c r="E51" s="327"/>
      <c r="F51" s="327"/>
      <c r="G51" s="327"/>
      <c r="J51" s="134" t="s">
        <v>160</v>
      </c>
    </row>
    <row r="52" spans="1:11" x14ac:dyDescent="0.25">
      <c r="E52" s="327"/>
      <c r="F52" s="327"/>
      <c r="G52" s="327"/>
    </row>
  </sheetData>
  <mergeCells count="51">
    <mergeCell ref="E48:G48"/>
    <mergeCell ref="E49:G49"/>
    <mergeCell ref="E50:G52"/>
    <mergeCell ref="E33:G33"/>
    <mergeCell ref="E34:G34"/>
    <mergeCell ref="E35:G35"/>
    <mergeCell ref="E36:G36"/>
    <mergeCell ref="E37:G37"/>
    <mergeCell ref="E47:G47"/>
    <mergeCell ref="E32:G32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20:G20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A5:A8"/>
    <mergeCell ref="B5:D5"/>
    <mergeCell ref="E5:G8"/>
    <mergeCell ref="H5:J6"/>
    <mergeCell ref="K5:K8"/>
    <mergeCell ref="B6:C6"/>
    <mergeCell ref="B3:D3"/>
    <mergeCell ref="E3:G3"/>
    <mergeCell ref="H3:K3"/>
    <mergeCell ref="B4:D4"/>
    <mergeCell ref="E4:G4"/>
    <mergeCell ref="H4:K4"/>
    <mergeCell ref="B1:D1"/>
    <mergeCell ref="E1:G1"/>
    <mergeCell ref="H1:K1"/>
    <mergeCell ref="B2:D2"/>
    <mergeCell ref="E2:G2"/>
    <mergeCell ref="H2:K2"/>
  </mergeCells>
  <pageMargins left="0.7" right="0.7" top="0.75" bottom="0.75" header="0.3" footer="0.3"/>
  <pageSetup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70"/>
  <sheetViews>
    <sheetView workbookViewId="0">
      <selection activeCell="IY16" sqref="IY16"/>
    </sheetView>
  </sheetViews>
  <sheetFormatPr defaultColWidth="0" defaultRowHeight="12.75" customHeight="1" zeroHeight="1" x14ac:dyDescent="0.25"/>
  <cols>
    <col min="1" max="1" width="1.7109375" customWidth="1"/>
    <col min="2" max="2" width="3.7109375" customWidth="1"/>
    <col min="3" max="3" width="11.7109375" customWidth="1"/>
    <col min="4" max="5" width="7.7109375" customWidth="1"/>
    <col min="6" max="6" width="2.7109375" customWidth="1"/>
    <col min="7" max="7" width="3.7109375" customWidth="1"/>
    <col min="8" max="8" width="7.7109375" customWidth="1"/>
    <col min="9" max="9" width="13.42578125" customWidth="1"/>
    <col min="10" max="10" width="8.42578125" customWidth="1"/>
    <col min="11" max="12" width="5.28515625" customWidth="1"/>
    <col min="13" max="13" width="9.42578125" customWidth="1"/>
    <col min="14" max="14" width="15.42578125" customWidth="1"/>
    <col min="15" max="15" width="3.7109375" customWidth="1"/>
    <col min="16" max="17" width="11.42578125" customWidth="1"/>
    <col min="18" max="18" width="2" customWidth="1"/>
    <col min="257" max="257" width="1.7109375" customWidth="1"/>
    <col min="258" max="258" width="3.7109375" customWidth="1"/>
    <col min="259" max="259" width="11.7109375" customWidth="1"/>
    <col min="260" max="261" width="7.7109375" customWidth="1"/>
    <col min="262" max="262" width="2.7109375" customWidth="1"/>
    <col min="263" max="263" width="3.7109375" customWidth="1"/>
    <col min="264" max="264" width="7.7109375" customWidth="1"/>
    <col min="265" max="265" width="13.42578125" customWidth="1"/>
    <col min="266" max="266" width="8.42578125" customWidth="1"/>
    <col min="267" max="268" width="5.28515625" customWidth="1"/>
    <col min="269" max="269" width="9.42578125" customWidth="1"/>
    <col min="270" max="270" width="15.42578125" customWidth="1"/>
    <col min="271" max="271" width="3.7109375" customWidth="1"/>
    <col min="272" max="273" width="11.42578125" customWidth="1"/>
    <col min="274" max="274" width="2" customWidth="1"/>
    <col min="513" max="513" width="1.7109375" customWidth="1"/>
    <col min="514" max="514" width="3.7109375" customWidth="1"/>
    <col min="515" max="515" width="11.7109375" customWidth="1"/>
    <col min="516" max="517" width="7.7109375" customWidth="1"/>
    <col min="518" max="518" width="2.7109375" customWidth="1"/>
    <col min="519" max="519" width="3.7109375" customWidth="1"/>
    <col min="520" max="520" width="7.7109375" customWidth="1"/>
    <col min="521" max="521" width="13.42578125" customWidth="1"/>
    <col min="522" max="522" width="8.42578125" customWidth="1"/>
    <col min="523" max="524" width="5.28515625" customWidth="1"/>
    <col min="525" max="525" width="9.42578125" customWidth="1"/>
    <col min="526" max="526" width="15.42578125" customWidth="1"/>
    <col min="527" max="527" width="3.7109375" customWidth="1"/>
    <col min="528" max="529" width="11.42578125" customWidth="1"/>
    <col min="530" max="530" width="2" customWidth="1"/>
    <col min="769" max="769" width="1.7109375" customWidth="1"/>
    <col min="770" max="770" width="3.7109375" customWidth="1"/>
    <col min="771" max="771" width="11.7109375" customWidth="1"/>
    <col min="772" max="773" width="7.7109375" customWidth="1"/>
    <col min="774" max="774" width="2.7109375" customWidth="1"/>
    <col min="775" max="775" width="3.7109375" customWidth="1"/>
    <col min="776" max="776" width="7.7109375" customWidth="1"/>
    <col min="777" max="777" width="13.42578125" customWidth="1"/>
    <col min="778" max="778" width="8.42578125" customWidth="1"/>
    <col min="779" max="780" width="5.28515625" customWidth="1"/>
    <col min="781" max="781" width="9.42578125" customWidth="1"/>
    <col min="782" max="782" width="15.42578125" customWidth="1"/>
    <col min="783" max="783" width="3.7109375" customWidth="1"/>
    <col min="784" max="785" width="11.42578125" customWidth="1"/>
    <col min="786" max="786" width="2" customWidth="1"/>
    <col min="1025" max="1025" width="1.7109375" customWidth="1"/>
    <col min="1026" max="1026" width="3.7109375" customWidth="1"/>
    <col min="1027" max="1027" width="11.7109375" customWidth="1"/>
    <col min="1028" max="1029" width="7.7109375" customWidth="1"/>
    <col min="1030" max="1030" width="2.7109375" customWidth="1"/>
    <col min="1031" max="1031" width="3.7109375" customWidth="1"/>
    <col min="1032" max="1032" width="7.7109375" customWidth="1"/>
    <col min="1033" max="1033" width="13.42578125" customWidth="1"/>
    <col min="1034" max="1034" width="8.42578125" customWidth="1"/>
    <col min="1035" max="1036" width="5.28515625" customWidth="1"/>
    <col min="1037" max="1037" width="9.42578125" customWidth="1"/>
    <col min="1038" max="1038" width="15.42578125" customWidth="1"/>
    <col min="1039" max="1039" width="3.7109375" customWidth="1"/>
    <col min="1040" max="1041" width="11.42578125" customWidth="1"/>
    <col min="1042" max="1042" width="2" customWidth="1"/>
    <col min="1281" max="1281" width="1.7109375" customWidth="1"/>
    <col min="1282" max="1282" width="3.7109375" customWidth="1"/>
    <col min="1283" max="1283" width="11.7109375" customWidth="1"/>
    <col min="1284" max="1285" width="7.7109375" customWidth="1"/>
    <col min="1286" max="1286" width="2.7109375" customWidth="1"/>
    <col min="1287" max="1287" width="3.7109375" customWidth="1"/>
    <col min="1288" max="1288" width="7.7109375" customWidth="1"/>
    <col min="1289" max="1289" width="13.42578125" customWidth="1"/>
    <col min="1290" max="1290" width="8.42578125" customWidth="1"/>
    <col min="1291" max="1292" width="5.28515625" customWidth="1"/>
    <col min="1293" max="1293" width="9.42578125" customWidth="1"/>
    <col min="1294" max="1294" width="15.42578125" customWidth="1"/>
    <col min="1295" max="1295" width="3.7109375" customWidth="1"/>
    <col min="1296" max="1297" width="11.42578125" customWidth="1"/>
    <col min="1298" max="1298" width="2" customWidth="1"/>
    <col min="1537" max="1537" width="1.7109375" customWidth="1"/>
    <col min="1538" max="1538" width="3.7109375" customWidth="1"/>
    <col min="1539" max="1539" width="11.7109375" customWidth="1"/>
    <col min="1540" max="1541" width="7.7109375" customWidth="1"/>
    <col min="1542" max="1542" width="2.7109375" customWidth="1"/>
    <col min="1543" max="1543" width="3.7109375" customWidth="1"/>
    <col min="1544" max="1544" width="7.7109375" customWidth="1"/>
    <col min="1545" max="1545" width="13.42578125" customWidth="1"/>
    <col min="1546" max="1546" width="8.42578125" customWidth="1"/>
    <col min="1547" max="1548" width="5.28515625" customWidth="1"/>
    <col min="1549" max="1549" width="9.42578125" customWidth="1"/>
    <col min="1550" max="1550" width="15.42578125" customWidth="1"/>
    <col min="1551" max="1551" width="3.7109375" customWidth="1"/>
    <col min="1552" max="1553" width="11.42578125" customWidth="1"/>
    <col min="1554" max="1554" width="2" customWidth="1"/>
    <col min="1793" max="1793" width="1.7109375" customWidth="1"/>
    <col min="1794" max="1794" width="3.7109375" customWidth="1"/>
    <col min="1795" max="1795" width="11.7109375" customWidth="1"/>
    <col min="1796" max="1797" width="7.7109375" customWidth="1"/>
    <col min="1798" max="1798" width="2.7109375" customWidth="1"/>
    <col min="1799" max="1799" width="3.7109375" customWidth="1"/>
    <col min="1800" max="1800" width="7.7109375" customWidth="1"/>
    <col min="1801" max="1801" width="13.42578125" customWidth="1"/>
    <col min="1802" max="1802" width="8.42578125" customWidth="1"/>
    <col min="1803" max="1804" width="5.28515625" customWidth="1"/>
    <col min="1805" max="1805" width="9.42578125" customWidth="1"/>
    <col min="1806" max="1806" width="15.42578125" customWidth="1"/>
    <col min="1807" max="1807" width="3.7109375" customWidth="1"/>
    <col min="1808" max="1809" width="11.42578125" customWidth="1"/>
    <col min="1810" max="1810" width="2" customWidth="1"/>
    <col min="2049" max="2049" width="1.7109375" customWidth="1"/>
    <col min="2050" max="2050" width="3.7109375" customWidth="1"/>
    <col min="2051" max="2051" width="11.7109375" customWidth="1"/>
    <col min="2052" max="2053" width="7.7109375" customWidth="1"/>
    <col min="2054" max="2054" width="2.7109375" customWidth="1"/>
    <col min="2055" max="2055" width="3.7109375" customWidth="1"/>
    <col min="2056" max="2056" width="7.7109375" customWidth="1"/>
    <col min="2057" max="2057" width="13.42578125" customWidth="1"/>
    <col min="2058" max="2058" width="8.42578125" customWidth="1"/>
    <col min="2059" max="2060" width="5.28515625" customWidth="1"/>
    <col min="2061" max="2061" width="9.42578125" customWidth="1"/>
    <col min="2062" max="2062" width="15.42578125" customWidth="1"/>
    <col min="2063" max="2063" width="3.7109375" customWidth="1"/>
    <col min="2064" max="2065" width="11.42578125" customWidth="1"/>
    <col min="2066" max="2066" width="2" customWidth="1"/>
    <col min="2305" max="2305" width="1.7109375" customWidth="1"/>
    <col min="2306" max="2306" width="3.7109375" customWidth="1"/>
    <col min="2307" max="2307" width="11.7109375" customWidth="1"/>
    <col min="2308" max="2309" width="7.7109375" customWidth="1"/>
    <col min="2310" max="2310" width="2.7109375" customWidth="1"/>
    <col min="2311" max="2311" width="3.7109375" customWidth="1"/>
    <col min="2312" max="2312" width="7.7109375" customWidth="1"/>
    <col min="2313" max="2313" width="13.42578125" customWidth="1"/>
    <col min="2314" max="2314" width="8.42578125" customWidth="1"/>
    <col min="2315" max="2316" width="5.28515625" customWidth="1"/>
    <col min="2317" max="2317" width="9.42578125" customWidth="1"/>
    <col min="2318" max="2318" width="15.42578125" customWidth="1"/>
    <col min="2319" max="2319" width="3.7109375" customWidth="1"/>
    <col min="2320" max="2321" width="11.42578125" customWidth="1"/>
    <col min="2322" max="2322" width="2" customWidth="1"/>
    <col min="2561" max="2561" width="1.7109375" customWidth="1"/>
    <col min="2562" max="2562" width="3.7109375" customWidth="1"/>
    <col min="2563" max="2563" width="11.7109375" customWidth="1"/>
    <col min="2564" max="2565" width="7.7109375" customWidth="1"/>
    <col min="2566" max="2566" width="2.7109375" customWidth="1"/>
    <col min="2567" max="2567" width="3.7109375" customWidth="1"/>
    <col min="2568" max="2568" width="7.7109375" customWidth="1"/>
    <col min="2569" max="2569" width="13.42578125" customWidth="1"/>
    <col min="2570" max="2570" width="8.42578125" customWidth="1"/>
    <col min="2571" max="2572" width="5.28515625" customWidth="1"/>
    <col min="2573" max="2573" width="9.42578125" customWidth="1"/>
    <col min="2574" max="2574" width="15.42578125" customWidth="1"/>
    <col min="2575" max="2575" width="3.7109375" customWidth="1"/>
    <col min="2576" max="2577" width="11.42578125" customWidth="1"/>
    <col min="2578" max="2578" width="2" customWidth="1"/>
    <col min="2817" max="2817" width="1.7109375" customWidth="1"/>
    <col min="2818" max="2818" width="3.7109375" customWidth="1"/>
    <col min="2819" max="2819" width="11.7109375" customWidth="1"/>
    <col min="2820" max="2821" width="7.7109375" customWidth="1"/>
    <col min="2822" max="2822" width="2.7109375" customWidth="1"/>
    <col min="2823" max="2823" width="3.7109375" customWidth="1"/>
    <col min="2824" max="2824" width="7.7109375" customWidth="1"/>
    <col min="2825" max="2825" width="13.42578125" customWidth="1"/>
    <col min="2826" max="2826" width="8.42578125" customWidth="1"/>
    <col min="2827" max="2828" width="5.28515625" customWidth="1"/>
    <col min="2829" max="2829" width="9.42578125" customWidth="1"/>
    <col min="2830" max="2830" width="15.42578125" customWidth="1"/>
    <col min="2831" max="2831" width="3.7109375" customWidth="1"/>
    <col min="2832" max="2833" width="11.42578125" customWidth="1"/>
    <col min="2834" max="2834" width="2" customWidth="1"/>
    <col min="3073" max="3073" width="1.7109375" customWidth="1"/>
    <col min="3074" max="3074" width="3.7109375" customWidth="1"/>
    <col min="3075" max="3075" width="11.7109375" customWidth="1"/>
    <col min="3076" max="3077" width="7.7109375" customWidth="1"/>
    <col min="3078" max="3078" width="2.7109375" customWidth="1"/>
    <col min="3079" max="3079" width="3.7109375" customWidth="1"/>
    <col min="3080" max="3080" width="7.7109375" customWidth="1"/>
    <col min="3081" max="3081" width="13.42578125" customWidth="1"/>
    <col min="3082" max="3082" width="8.42578125" customWidth="1"/>
    <col min="3083" max="3084" width="5.28515625" customWidth="1"/>
    <col min="3085" max="3085" width="9.42578125" customWidth="1"/>
    <col min="3086" max="3086" width="15.42578125" customWidth="1"/>
    <col min="3087" max="3087" width="3.7109375" customWidth="1"/>
    <col min="3088" max="3089" width="11.42578125" customWidth="1"/>
    <col min="3090" max="3090" width="2" customWidth="1"/>
    <col min="3329" max="3329" width="1.7109375" customWidth="1"/>
    <col min="3330" max="3330" width="3.7109375" customWidth="1"/>
    <col min="3331" max="3331" width="11.7109375" customWidth="1"/>
    <col min="3332" max="3333" width="7.7109375" customWidth="1"/>
    <col min="3334" max="3334" width="2.7109375" customWidth="1"/>
    <col min="3335" max="3335" width="3.7109375" customWidth="1"/>
    <col min="3336" max="3336" width="7.7109375" customWidth="1"/>
    <col min="3337" max="3337" width="13.42578125" customWidth="1"/>
    <col min="3338" max="3338" width="8.42578125" customWidth="1"/>
    <col min="3339" max="3340" width="5.28515625" customWidth="1"/>
    <col min="3341" max="3341" width="9.42578125" customWidth="1"/>
    <col min="3342" max="3342" width="15.42578125" customWidth="1"/>
    <col min="3343" max="3343" width="3.7109375" customWidth="1"/>
    <col min="3344" max="3345" width="11.42578125" customWidth="1"/>
    <col min="3346" max="3346" width="2" customWidth="1"/>
    <col min="3585" max="3585" width="1.7109375" customWidth="1"/>
    <col min="3586" max="3586" width="3.7109375" customWidth="1"/>
    <col min="3587" max="3587" width="11.7109375" customWidth="1"/>
    <col min="3588" max="3589" width="7.7109375" customWidth="1"/>
    <col min="3590" max="3590" width="2.7109375" customWidth="1"/>
    <col min="3591" max="3591" width="3.7109375" customWidth="1"/>
    <col min="3592" max="3592" width="7.7109375" customWidth="1"/>
    <col min="3593" max="3593" width="13.42578125" customWidth="1"/>
    <col min="3594" max="3594" width="8.42578125" customWidth="1"/>
    <col min="3595" max="3596" width="5.28515625" customWidth="1"/>
    <col min="3597" max="3597" width="9.42578125" customWidth="1"/>
    <col min="3598" max="3598" width="15.42578125" customWidth="1"/>
    <col min="3599" max="3599" width="3.7109375" customWidth="1"/>
    <col min="3600" max="3601" width="11.42578125" customWidth="1"/>
    <col min="3602" max="3602" width="2" customWidth="1"/>
    <col min="3841" max="3841" width="1.7109375" customWidth="1"/>
    <col min="3842" max="3842" width="3.7109375" customWidth="1"/>
    <col min="3843" max="3843" width="11.7109375" customWidth="1"/>
    <col min="3844" max="3845" width="7.7109375" customWidth="1"/>
    <col min="3846" max="3846" width="2.7109375" customWidth="1"/>
    <col min="3847" max="3847" width="3.7109375" customWidth="1"/>
    <col min="3848" max="3848" width="7.7109375" customWidth="1"/>
    <col min="3849" max="3849" width="13.42578125" customWidth="1"/>
    <col min="3850" max="3850" width="8.42578125" customWidth="1"/>
    <col min="3851" max="3852" width="5.28515625" customWidth="1"/>
    <col min="3853" max="3853" width="9.42578125" customWidth="1"/>
    <col min="3854" max="3854" width="15.42578125" customWidth="1"/>
    <col min="3855" max="3855" width="3.7109375" customWidth="1"/>
    <col min="3856" max="3857" width="11.42578125" customWidth="1"/>
    <col min="3858" max="3858" width="2" customWidth="1"/>
    <col min="4097" max="4097" width="1.7109375" customWidth="1"/>
    <col min="4098" max="4098" width="3.7109375" customWidth="1"/>
    <col min="4099" max="4099" width="11.7109375" customWidth="1"/>
    <col min="4100" max="4101" width="7.7109375" customWidth="1"/>
    <col min="4102" max="4102" width="2.7109375" customWidth="1"/>
    <col min="4103" max="4103" width="3.7109375" customWidth="1"/>
    <col min="4104" max="4104" width="7.7109375" customWidth="1"/>
    <col min="4105" max="4105" width="13.42578125" customWidth="1"/>
    <col min="4106" max="4106" width="8.42578125" customWidth="1"/>
    <col min="4107" max="4108" width="5.28515625" customWidth="1"/>
    <col min="4109" max="4109" width="9.42578125" customWidth="1"/>
    <col min="4110" max="4110" width="15.42578125" customWidth="1"/>
    <col min="4111" max="4111" width="3.7109375" customWidth="1"/>
    <col min="4112" max="4113" width="11.42578125" customWidth="1"/>
    <col min="4114" max="4114" width="2" customWidth="1"/>
    <col min="4353" max="4353" width="1.7109375" customWidth="1"/>
    <col min="4354" max="4354" width="3.7109375" customWidth="1"/>
    <col min="4355" max="4355" width="11.7109375" customWidth="1"/>
    <col min="4356" max="4357" width="7.7109375" customWidth="1"/>
    <col min="4358" max="4358" width="2.7109375" customWidth="1"/>
    <col min="4359" max="4359" width="3.7109375" customWidth="1"/>
    <col min="4360" max="4360" width="7.7109375" customWidth="1"/>
    <col min="4361" max="4361" width="13.42578125" customWidth="1"/>
    <col min="4362" max="4362" width="8.42578125" customWidth="1"/>
    <col min="4363" max="4364" width="5.28515625" customWidth="1"/>
    <col min="4365" max="4365" width="9.42578125" customWidth="1"/>
    <col min="4366" max="4366" width="15.42578125" customWidth="1"/>
    <col min="4367" max="4367" width="3.7109375" customWidth="1"/>
    <col min="4368" max="4369" width="11.42578125" customWidth="1"/>
    <col min="4370" max="4370" width="2" customWidth="1"/>
    <col min="4609" max="4609" width="1.7109375" customWidth="1"/>
    <col min="4610" max="4610" width="3.7109375" customWidth="1"/>
    <col min="4611" max="4611" width="11.7109375" customWidth="1"/>
    <col min="4612" max="4613" width="7.7109375" customWidth="1"/>
    <col min="4614" max="4614" width="2.7109375" customWidth="1"/>
    <col min="4615" max="4615" width="3.7109375" customWidth="1"/>
    <col min="4616" max="4616" width="7.7109375" customWidth="1"/>
    <col min="4617" max="4617" width="13.42578125" customWidth="1"/>
    <col min="4618" max="4618" width="8.42578125" customWidth="1"/>
    <col min="4619" max="4620" width="5.28515625" customWidth="1"/>
    <col min="4621" max="4621" width="9.42578125" customWidth="1"/>
    <col min="4622" max="4622" width="15.42578125" customWidth="1"/>
    <col min="4623" max="4623" width="3.7109375" customWidth="1"/>
    <col min="4624" max="4625" width="11.42578125" customWidth="1"/>
    <col min="4626" max="4626" width="2" customWidth="1"/>
    <col min="4865" max="4865" width="1.7109375" customWidth="1"/>
    <col min="4866" max="4866" width="3.7109375" customWidth="1"/>
    <col min="4867" max="4867" width="11.7109375" customWidth="1"/>
    <col min="4868" max="4869" width="7.7109375" customWidth="1"/>
    <col min="4870" max="4870" width="2.7109375" customWidth="1"/>
    <col min="4871" max="4871" width="3.7109375" customWidth="1"/>
    <col min="4872" max="4872" width="7.7109375" customWidth="1"/>
    <col min="4873" max="4873" width="13.42578125" customWidth="1"/>
    <col min="4874" max="4874" width="8.42578125" customWidth="1"/>
    <col min="4875" max="4876" width="5.28515625" customWidth="1"/>
    <col min="4877" max="4877" width="9.42578125" customWidth="1"/>
    <col min="4878" max="4878" width="15.42578125" customWidth="1"/>
    <col min="4879" max="4879" width="3.7109375" customWidth="1"/>
    <col min="4880" max="4881" width="11.42578125" customWidth="1"/>
    <col min="4882" max="4882" width="2" customWidth="1"/>
    <col min="5121" max="5121" width="1.7109375" customWidth="1"/>
    <col min="5122" max="5122" width="3.7109375" customWidth="1"/>
    <col min="5123" max="5123" width="11.7109375" customWidth="1"/>
    <col min="5124" max="5125" width="7.7109375" customWidth="1"/>
    <col min="5126" max="5126" width="2.7109375" customWidth="1"/>
    <col min="5127" max="5127" width="3.7109375" customWidth="1"/>
    <col min="5128" max="5128" width="7.7109375" customWidth="1"/>
    <col min="5129" max="5129" width="13.42578125" customWidth="1"/>
    <col min="5130" max="5130" width="8.42578125" customWidth="1"/>
    <col min="5131" max="5132" width="5.28515625" customWidth="1"/>
    <col min="5133" max="5133" width="9.42578125" customWidth="1"/>
    <col min="5134" max="5134" width="15.42578125" customWidth="1"/>
    <col min="5135" max="5135" width="3.7109375" customWidth="1"/>
    <col min="5136" max="5137" width="11.42578125" customWidth="1"/>
    <col min="5138" max="5138" width="2" customWidth="1"/>
    <col min="5377" max="5377" width="1.7109375" customWidth="1"/>
    <col min="5378" max="5378" width="3.7109375" customWidth="1"/>
    <col min="5379" max="5379" width="11.7109375" customWidth="1"/>
    <col min="5380" max="5381" width="7.7109375" customWidth="1"/>
    <col min="5382" max="5382" width="2.7109375" customWidth="1"/>
    <col min="5383" max="5383" width="3.7109375" customWidth="1"/>
    <col min="5384" max="5384" width="7.7109375" customWidth="1"/>
    <col min="5385" max="5385" width="13.42578125" customWidth="1"/>
    <col min="5386" max="5386" width="8.42578125" customWidth="1"/>
    <col min="5387" max="5388" width="5.28515625" customWidth="1"/>
    <col min="5389" max="5389" width="9.42578125" customWidth="1"/>
    <col min="5390" max="5390" width="15.42578125" customWidth="1"/>
    <col min="5391" max="5391" width="3.7109375" customWidth="1"/>
    <col min="5392" max="5393" width="11.42578125" customWidth="1"/>
    <col min="5394" max="5394" width="2" customWidth="1"/>
    <col min="5633" max="5633" width="1.7109375" customWidth="1"/>
    <col min="5634" max="5634" width="3.7109375" customWidth="1"/>
    <col min="5635" max="5635" width="11.7109375" customWidth="1"/>
    <col min="5636" max="5637" width="7.7109375" customWidth="1"/>
    <col min="5638" max="5638" width="2.7109375" customWidth="1"/>
    <col min="5639" max="5639" width="3.7109375" customWidth="1"/>
    <col min="5640" max="5640" width="7.7109375" customWidth="1"/>
    <col min="5641" max="5641" width="13.42578125" customWidth="1"/>
    <col min="5642" max="5642" width="8.42578125" customWidth="1"/>
    <col min="5643" max="5644" width="5.28515625" customWidth="1"/>
    <col min="5645" max="5645" width="9.42578125" customWidth="1"/>
    <col min="5646" max="5646" width="15.42578125" customWidth="1"/>
    <col min="5647" max="5647" width="3.7109375" customWidth="1"/>
    <col min="5648" max="5649" width="11.42578125" customWidth="1"/>
    <col min="5650" max="5650" width="2" customWidth="1"/>
    <col min="5889" max="5889" width="1.7109375" customWidth="1"/>
    <col min="5890" max="5890" width="3.7109375" customWidth="1"/>
    <col min="5891" max="5891" width="11.7109375" customWidth="1"/>
    <col min="5892" max="5893" width="7.7109375" customWidth="1"/>
    <col min="5894" max="5894" width="2.7109375" customWidth="1"/>
    <col min="5895" max="5895" width="3.7109375" customWidth="1"/>
    <col min="5896" max="5896" width="7.7109375" customWidth="1"/>
    <col min="5897" max="5897" width="13.42578125" customWidth="1"/>
    <col min="5898" max="5898" width="8.42578125" customWidth="1"/>
    <col min="5899" max="5900" width="5.28515625" customWidth="1"/>
    <col min="5901" max="5901" width="9.42578125" customWidth="1"/>
    <col min="5902" max="5902" width="15.42578125" customWidth="1"/>
    <col min="5903" max="5903" width="3.7109375" customWidth="1"/>
    <col min="5904" max="5905" width="11.42578125" customWidth="1"/>
    <col min="5906" max="5906" width="2" customWidth="1"/>
    <col min="6145" max="6145" width="1.7109375" customWidth="1"/>
    <col min="6146" max="6146" width="3.7109375" customWidth="1"/>
    <col min="6147" max="6147" width="11.7109375" customWidth="1"/>
    <col min="6148" max="6149" width="7.7109375" customWidth="1"/>
    <col min="6150" max="6150" width="2.7109375" customWidth="1"/>
    <col min="6151" max="6151" width="3.7109375" customWidth="1"/>
    <col min="6152" max="6152" width="7.7109375" customWidth="1"/>
    <col min="6153" max="6153" width="13.42578125" customWidth="1"/>
    <col min="6154" max="6154" width="8.42578125" customWidth="1"/>
    <col min="6155" max="6156" width="5.28515625" customWidth="1"/>
    <col min="6157" max="6157" width="9.42578125" customWidth="1"/>
    <col min="6158" max="6158" width="15.42578125" customWidth="1"/>
    <col min="6159" max="6159" width="3.7109375" customWidth="1"/>
    <col min="6160" max="6161" width="11.42578125" customWidth="1"/>
    <col min="6162" max="6162" width="2" customWidth="1"/>
    <col min="6401" max="6401" width="1.7109375" customWidth="1"/>
    <col min="6402" max="6402" width="3.7109375" customWidth="1"/>
    <col min="6403" max="6403" width="11.7109375" customWidth="1"/>
    <col min="6404" max="6405" width="7.7109375" customWidth="1"/>
    <col min="6406" max="6406" width="2.7109375" customWidth="1"/>
    <col min="6407" max="6407" width="3.7109375" customWidth="1"/>
    <col min="6408" max="6408" width="7.7109375" customWidth="1"/>
    <col min="6409" max="6409" width="13.42578125" customWidth="1"/>
    <col min="6410" max="6410" width="8.42578125" customWidth="1"/>
    <col min="6411" max="6412" width="5.28515625" customWidth="1"/>
    <col min="6413" max="6413" width="9.42578125" customWidth="1"/>
    <col min="6414" max="6414" width="15.42578125" customWidth="1"/>
    <col min="6415" max="6415" width="3.7109375" customWidth="1"/>
    <col min="6416" max="6417" width="11.42578125" customWidth="1"/>
    <col min="6418" max="6418" width="2" customWidth="1"/>
    <col min="6657" max="6657" width="1.7109375" customWidth="1"/>
    <col min="6658" max="6658" width="3.7109375" customWidth="1"/>
    <col min="6659" max="6659" width="11.7109375" customWidth="1"/>
    <col min="6660" max="6661" width="7.7109375" customWidth="1"/>
    <col min="6662" max="6662" width="2.7109375" customWidth="1"/>
    <col min="6663" max="6663" width="3.7109375" customWidth="1"/>
    <col min="6664" max="6664" width="7.7109375" customWidth="1"/>
    <col min="6665" max="6665" width="13.42578125" customWidth="1"/>
    <col min="6666" max="6666" width="8.42578125" customWidth="1"/>
    <col min="6667" max="6668" width="5.28515625" customWidth="1"/>
    <col min="6669" max="6669" width="9.42578125" customWidth="1"/>
    <col min="6670" max="6670" width="15.42578125" customWidth="1"/>
    <col min="6671" max="6671" width="3.7109375" customWidth="1"/>
    <col min="6672" max="6673" width="11.42578125" customWidth="1"/>
    <col min="6674" max="6674" width="2" customWidth="1"/>
    <col min="6913" max="6913" width="1.7109375" customWidth="1"/>
    <col min="6914" max="6914" width="3.7109375" customWidth="1"/>
    <col min="6915" max="6915" width="11.7109375" customWidth="1"/>
    <col min="6916" max="6917" width="7.7109375" customWidth="1"/>
    <col min="6918" max="6918" width="2.7109375" customWidth="1"/>
    <col min="6919" max="6919" width="3.7109375" customWidth="1"/>
    <col min="6920" max="6920" width="7.7109375" customWidth="1"/>
    <col min="6921" max="6921" width="13.42578125" customWidth="1"/>
    <col min="6922" max="6922" width="8.42578125" customWidth="1"/>
    <col min="6923" max="6924" width="5.28515625" customWidth="1"/>
    <col min="6925" max="6925" width="9.42578125" customWidth="1"/>
    <col min="6926" max="6926" width="15.42578125" customWidth="1"/>
    <col min="6927" max="6927" width="3.7109375" customWidth="1"/>
    <col min="6928" max="6929" width="11.42578125" customWidth="1"/>
    <col min="6930" max="6930" width="2" customWidth="1"/>
    <col min="7169" max="7169" width="1.7109375" customWidth="1"/>
    <col min="7170" max="7170" width="3.7109375" customWidth="1"/>
    <col min="7171" max="7171" width="11.7109375" customWidth="1"/>
    <col min="7172" max="7173" width="7.7109375" customWidth="1"/>
    <col min="7174" max="7174" width="2.7109375" customWidth="1"/>
    <col min="7175" max="7175" width="3.7109375" customWidth="1"/>
    <col min="7176" max="7176" width="7.7109375" customWidth="1"/>
    <col min="7177" max="7177" width="13.42578125" customWidth="1"/>
    <col min="7178" max="7178" width="8.42578125" customWidth="1"/>
    <col min="7179" max="7180" width="5.28515625" customWidth="1"/>
    <col min="7181" max="7181" width="9.42578125" customWidth="1"/>
    <col min="7182" max="7182" width="15.42578125" customWidth="1"/>
    <col min="7183" max="7183" width="3.7109375" customWidth="1"/>
    <col min="7184" max="7185" width="11.42578125" customWidth="1"/>
    <col min="7186" max="7186" width="2" customWidth="1"/>
    <col min="7425" max="7425" width="1.7109375" customWidth="1"/>
    <col min="7426" max="7426" width="3.7109375" customWidth="1"/>
    <col min="7427" max="7427" width="11.7109375" customWidth="1"/>
    <col min="7428" max="7429" width="7.7109375" customWidth="1"/>
    <col min="7430" max="7430" width="2.7109375" customWidth="1"/>
    <col min="7431" max="7431" width="3.7109375" customWidth="1"/>
    <col min="7432" max="7432" width="7.7109375" customWidth="1"/>
    <col min="7433" max="7433" width="13.42578125" customWidth="1"/>
    <col min="7434" max="7434" width="8.42578125" customWidth="1"/>
    <col min="7435" max="7436" width="5.28515625" customWidth="1"/>
    <col min="7437" max="7437" width="9.42578125" customWidth="1"/>
    <col min="7438" max="7438" width="15.42578125" customWidth="1"/>
    <col min="7439" max="7439" width="3.7109375" customWidth="1"/>
    <col min="7440" max="7441" width="11.42578125" customWidth="1"/>
    <col min="7442" max="7442" width="2" customWidth="1"/>
    <col min="7681" max="7681" width="1.7109375" customWidth="1"/>
    <col min="7682" max="7682" width="3.7109375" customWidth="1"/>
    <col min="7683" max="7683" width="11.7109375" customWidth="1"/>
    <col min="7684" max="7685" width="7.7109375" customWidth="1"/>
    <col min="7686" max="7686" width="2.7109375" customWidth="1"/>
    <col min="7687" max="7687" width="3.7109375" customWidth="1"/>
    <col min="7688" max="7688" width="7.7109375" customWidth="1"/>
    <col min="7689" max="7689" width="13.42578125" customWidth="1"/>
    <col min="7690" max="7690" width="8.42578125" customWidth="1"/>
    <col min="7691" max="7692" width="5.28515625" customWidth="1"/>
    <col min="7693" max="7693" width="9.42578125" customWidth="1"/>
    <col min="7694" max="7694" width="15.42578125" customWidth="1"/>
    <col min="7695" max="7695" width="3.7109375" customWidth="1"/>
    <col min="7696" max="7697" width="11.42578125" customWidth="1"/>
    <col min="7698" max="7698" width="2" customWidth="1"/>
    <col min="7937" max="7937" width="1.7109375" customWidth="1"/>
    <col min="7938" max="7938" width="3.7109375" customWidth="1"/>
    <col min="7939" max="7939" width="11.7109375" customWidth="1"/>
    <col min="7940" max="7941" width="7.7109375" customWidth="1"/>
    <col min="7942" max="7942" width="2.7109375" customWidth="1"/>
    <col min="7943" max="7943" width="3.7109375" customWidth="1"/>
    <col min="7944" max="7944" width="7.7109375" customWidth="1"/>
    <col min="7945" max="7945" width="13.42578125" customWidth="1"/>
    <col min="7946" max="7946" width="8.42578125" customWidth="1"/>
    <col min="7947" max="7948" width="5.28515625" customWidth="1"/>
    <col min="7949" max="7949" width="9.42578125" customWidth="1"/>
    <col min="7950" max="7950" width="15.42578125" customWidth="1"/>
    <col min="7951" max="7951" width="3.7109375" customWidth="1"/>
    <col min="7952" max="7953" width="11.42578125" customWidth="1"/>
    <col min="7954" max="7954" width="2" customWidth="1"/>
    <col min="8193" max="8193" width="1.7109375" customWidth="1"/>
    <col min="8194" max="8194" width="3.7109375" customWidth="1"/>
    <col min="8195" max="8195" width="11.7109375" customWidth="1"/>
    <col min="8196" max="8197" width="7.7109375" customWidth="1"/>
    <col min="8198" max="8198" width="2.7109375" customWidth="1"/>
    <col min="8199" max="8199" width="3.7109375" customWidth="1"/>
    <col min="8200" max="8200" width="7.7109375" customWidth="1"/>
    <col min="8201" max="8201" width="13.42578125" customWidth="1"/>
    <col min="8202" max="8202" width="8.42578125" customWidth="1"/>
    <col min="8203" max="8204" width="5.28515625" customWidth="1"/>
    <col min="8205" max="8205" width="9.42578125" customWidth="1"/>
    <col min="8206" max="8206" width="15.42578125" customWidth="1"/>
    <col min="8207" max="8207" width="3.7109375" customWidth="1"/>
    <col min="8208" max="8209" width="11.42578125" customWidth="1"/>
    <col min="8210" max="8210" width="2" customWidth="1"/>
    <col min="8449" max="8449" width="1.7109375" customWidth="1"/>
    <col min="8450" max="8450" width="3.7109375" customWidth="1"/>
    <col min="8451" max="8451" width="11.7109375" customWidth="1"/>
    <col min="8452" max="8453" width="7.7109375" customWidth="1"/>
    <col min="8454" max="8454" width="2.7109375" customWidth="1"/>
    <col min="8455" max="8455" width="3.7109375" customWidth="1"/>
    <col min="8456" max="8456" width="7.7109375" customWidth="1"/>
    <col min="8457" max="8457" width="13.42578125" customWidth="1"/>
    <col min="8458" max="8458" width="8.42578125" customWidth="1"/>
    <col min="8459" max="8460" width="5.28515625" customWidth="1"/>
    <col min="8461" max="8461" width="9.42578125" customWidth="1"/>
    <col min="8462" max="8462" width="15.42578125" customWidth="1"/>
    <col min="8463" max="8463" width="3.7109375" customWidth="1"/>
    <col min="8464" max="8465" width="11.42578125" customWidth="1"/>
    <col min="8466" max="8466" width="2" customWidth="1"/>
    <col min="8705" max="8705" width="1.7109375" customWidth="1"/>
    <col min="8706" max="8706" width="3.7109375" customWidth="1"/>
    <col min="8707" max="8707" width="11.7109375" customWidth="1"/>
    <col min="8708" max="8709" width="7.7109375" customWidth="1"/>
    <col min="8710" max="8710" width="2.7109375" customWidth="1"/>
    <col min="8711" max="8711" width="3.7109375" customWidth="1"/>
    <col min="8712" max="8712" width="7.7109375" customWidth="1"/>
    <col min="8713" max="8713" width="13.42578125" customWidth="1"/>
    <col min="8714" max="8714" width="8.42578125" customWidth="1"/>
    <col min="8715" max="8716" width="5.28515625" customWidth="1"/>
    <col min="8717" max="8717" width="9.42578125" customWidth="1"/>
    <col min="8718" max="8718" width="15.42578125" customWidth="1"/>
    <col min="8719" max="8719" width="3.7109375" customWidth="1"/>
    <col min="8720" max="8721" width="11.42578125" customWidth="1"/>
    <col min="8722" max="8722" width="2" customWidth="1"/>
    <col min="8961" max="8961" width="1.7109375" customWidth="1"/>
    <col min="8962" max="8962" width="3.7109375" customWidth="1"/>
    <col min="8963" max="8963" width="11.7109375" customWidth="1"/>
    <col min="8964" max="8965" width="7.7109375" customWidth="1"/>
    <col min="8966" max="8966" width="2.7109375" customWidth="1"/>
    <col min="8967" max="8967" width="3.7109375" customWidth="1"/>
    <col min="8968" max="8968" width="7.7109375" customWidth="1"/>
    <col min="8969" max="8969" width="13.42578125" customWidth="1"/>
    <col min="8970" max="8970" width="8.42578125" customWidth="1"/>
    <col min="8971" max="8972" width="5.28515625" customWidth="1"/>
    <col min="8973" max="8973" width="9.42578125" customWidth="1"/>
    <col min="8974" max="8974" width="15.42578125" customWidth="1"/>
    <col min="8975" max="8975" width="3.7109375" customWidth="1"/>
    <col min="8976" max="8977" width="11.42578125" customWidth="1"/>
    <col min="8978" max="8978" width="2" customWidth="1"/>
    <col min="9217" max="9217" width="1.7109375" customWidth="1"/>
    <col min="9218" max="9218" width="3.7109375" customWidth="1"/>
    <col min="9219" max="9219" width="11.7109375" customWidth="1"/>
    <col min="9220" max="9221" width="7.7109375" customWidth="1"/>
    <col min="9222" max="9222" width="2.7109375" customWidth="1"/>
    <col min="9223" max="9223" width="3.7109375" customWidth="1"/>
    <col min="9224" max="9224" width="7.7109375" customWidth="1"/>
    <col min="9225" max="9225" width="13.42578125" customWidth="1"/>
    <col min="9226" max="9226" width="8.42578125" customWidth="1"/>
    <col min="9227" max="9228" width="5.28515625" customWidth="1"/>
    <col min="9229" max="9229" width="9.42578125" customWidth="1"/>
    <col min="9230" max="9230" width="15.42578125" customWidth="1"/>
    <col min="9231" max="9231" width="3.7109375" customWidth="1"/>
    <col min="9232" max="9233" width="11.42578125" customWidth="1"/>
    <col min="9234" max="9234" width="2" customWidth="1"/>
    <col min="9473" max="9473" width="1.7109375" customWidth="1"/>
    <col min="9474" max="9474" width="3.7109375" customWidth="1"/>
    <col min="9475" max="9475" width="11.7109375" customWidth="1"/>
    <col min="9476" max="9477" width="7.7109375" customWidth="1"/>
    <col min="9478" max="9478" width="2.7109375" customWidth="1"/>
    <col min="9479" max="9479" width="3.7109375" customWidth="1"/>
    <col min="9480" max="9480" width="7.7109375" customWidth="1"/>
    <col min="9481" max="9481" width="13.42578125" customWidth="1"/>
    <col min="9482" max="9482" width="8.42578125" customWidth="1"/>
    <col min="9483" max="9484" width="5.28515625" customWidth="1"/>
    <col min="9485" max="9485" width="9.42578125" customWidth="1"/>
    <col min="9486" max="9486" width="15.42578125" customWidth="1"/>
    <col min="9487" max="9487" width="3.7109375" customWidth="1"/>
    <col min="9488" max="9489" width="11.42578125" customWidth="1"/>
    <col min="9490" max="9490" width="2" customWidth="1"/>
    <col min="9729" max="9729" width="1.7109375" customWidth="1"/>
    <col min="9730" max="9730" width="3.7109375" customWidth="1"/>
    <col min="9731" max="9731" width="11.7109375" customWidth="1"/>
    <col min="9732" max="9733" width="7.7109375" customWidth="1"/>
    <col min="9734" max="9734" width="2.7109375" customWidth="1"/>
    <col min="9735" max="9735" width="3.7109375" customWidth="1"/>
    <col min="9736" max="9736" width="7.7109375" customWidth="1"/>
    <col min="9737" max="9737" width="13.42578125" customWidth="1"/>
    <col min="9738" max="9738" width="8.42578125" customWidth="1"/>
    <col min="9739" max="9740" width="5.28515625" customWidth="1"/>
    <col min="9741" max="9741" width="9.42578125" customWidth="1"/>
    <col min="9742" max="9742" width="15.42578125" customWidth="1"/>
    <col min="9743" max="9743" width="3.7109375" customWidth="1"/>
    <col min="9744" max="9745" width="11.42578125" customWidth="1"/>
    <col min="9746" max="9746" width="2" customWidth="1"/>
    <col min="9985" max="9985" width="1.7109375" customWidth="1"/>
    <col min="9986" max="9986" width="3.7109375" customWidth="1"/>
    <col min="9987" max="9987" width="11.7109375" customWidth="1"/>
    <col min="9988" max="9989" width="7.7109375" customWidth="1"/>
    <col min="9990" max="9990" width="2.7109375" customWidth="1"/>
    <col min="9991" max="9991" width="3.7109375" customWidth="1"/>
    <col min="9992" max="9992" width="7.7109375" customWidth="1"/>
    <col min="9993" max="9993" width="13.42578125" customWidth="1"/>
    <col min="9994" max="9994" width="8.42578125" customWidth="1"/>
    <col min="9995" max="9996" width="5.28515625" customWidth="1"/>
    <col min="9997" max="9997" width="9.42578125" customWidth="1"/>
    <col min="9998" max="9998" width="15.42578125" customWidth="1"/>
    <col min="9999" max="9999" width="3.7109375" customWidth="1"/>
    <col min="10000" max="10001" width="11.42578125" customWidth="1"/>
    <col min="10002" max="10002" width="2" customWidth="1"/>
    <col min="10241" max="10241" width="1.7109375" customWidth="1"/>
    <col min="10242" max="10242" width="3.7109375" customWidth="1"/>
    <col min="10243" max="10243" width="11.7109375" customWidth="1"/>
    <col min="10244" max="10245" width="7.7109375" customWidth="1"/>
    <col min="10246" max="10246" width="2.7109375" customWidth="1"/>
    <col min="10247" max="10247" width="3.7109375" customWidth="1"/>
    <col min="10248" max="10248" width="7.7109375" customWidth="1"/>
    <col min="10249" max="10249" width="13.42578125" customWidth="1"/>
    <col min="10250" max="10250" width="8.42578125" customWidth="1"/>
    <col min="10251" max="10252" width="5.28515625" customWidth="1"/>
    <col min="10253" max="10253" width="9.42578125" customWidth="1"/>
    <col min="10254" max="10254" width="15.42578125" customWidth="1"/>
    <col min="10255" max="10255" width="3.7109375" customWidth="1"/>
    <col min="10256" max="10257" width="11.42578125" customWidth="1"/>
    <col min="10258" max="10258" width="2" customWidth="1"/>
    <col min="10497" max="10497" width="1.7109375" customWidth="1"/>
    <col min="10498" max="10498" width="3.7109375" customWidth="1"/>
    <col min="10499" max="10499" width="11.7109375" customWidth="1"/>
    <col min="10500" max="10501" width="7.7109375" customWidth="1"/>
    <col min="10502" max="10502" width="2.7109375" customWidth="1"/>
    <col min="10503" max="10503" width="3.7109375" customWidth="1"/>
    <col min="10504" max="10504" width="7.7109375" customWidth="1"/>
    <col min="10505" max="10505" width="13.42578125" customWidth="1"/>
    <col min="10506" max="10506" width="8.42578125" customWidth="1"/>
    <col min="10507" max="10508" width="5.28515625" customWidth="1"/>
    <col min="10509" max="10509" width="9.42578125" customWidth="1"/>
    <col min="10510" max="10510" width="15.42578125" customWidth="1"/>
    <col min="10511" max="10511" width="3.7109375" customWidth="1"/>
    <col min="10512" max="10513" width="11.42578125" customWidth="1"/>
    <col min="10514" max="10514" width="2" customWidth="1"/>
    <col min="10753" max="10753" width="1.7109375" customWidth="1"/>
    <col min="10754" max="10754" width="3.7109375" customWidth="1"/>
    <col min="10755" max="10755" width="11.7109375" customWidth="1"/>
    <col min="10756" max="10757" width="7.7109375" customWidth="1"/>
    <col min="10758" max="10758" width="2.7109375" customWidth="1"/>
    <col min="10759" max="10759" width="3.7109375" customWidth="1"/>
    <col min="10760" max="10760" width="7.7109375" customWidth="1"/>
    <col min="10761" max="10761" width="13.42578125" customWidth="1"/>
    <col min="10762" max="10762" width="8.42578125" customWidth="1"/>
    <col min="10763" max="10764" width="5.28515625" customWidth="1"/>
    <col min="10765" max="10765" width="9.42578125" customWidth="1"/>
    <col min="10766" max="10766" width="15.42578125" customWidth="1"/>
    <col min="10767" max="10767" width="3.7109375" customWidth="1"/>
    <col min="10768" max="10769" width="11.42578125" customWidth="1"/>
    <col min="10770" max="10770" width="2" customWidth="1"/>
    <col min="11009" max="11009" width="1.7109375" customWidth="1"/>
    <col min="11010" max="11010" width="3.7109375" customWidth="1"/>
    <col min="11011" max="11011" width="11.7109375" customWidth="1"/>
    <col min="11012" max="11013" width="7.7109375" customWidth="1"/>
    <col min="11014" max="11014" width="2.7109375" customWidth="1"/>
    <col min="11015" max="11015" width="3.7109375" customWidth="1"/>
    <col min="11016" max="11016" width="7.7109375" customWidth="1"/>
    <col min="11017" max="11017" width="13.42578125" customWidth="1"/>
    <col min="11018" max="11018" width="8.42578125" customWidth="1"/>
    <col min="11019" max="11020" width="5.28515625" customWidth="1"/>
    <col min="11021" max="11021" width="9.42578125" customWidth="1"/>
    <col min="11022" max="11022" width="15.42578125" customWidth="1"/>
    <col min="11023" max="11023" width="3.7109375" customWidth="1"/>
    <col min="11024" max="11025" width="11.42578125" customWidth="1"/>
    <col min="11026" max="11026" width="2" customWidth="1"/>
    <col min="11265" max="11265" width="1.7109375" customWidth="1"/>
    <col min="11266" max="11266" width="3.7109375" customWidth="1"/>
    <col min="11267" max="11267" width="11.7109375" customWidth="1"/>
    <col min="11268" max="11269" width="7.7109375" customWidth="1"/>
    <col min="11270" max="11270" width="2.7109375" customWidth="1"/>
    <col min="11271" max="11271" width="3.7109375" customWidth="1"/>
    <col min="11272" max="11272" width="7.7109375" customWidth="1"/>
    <col min="11273" max="11273" width="13.42578125" customWidth="1"/>
    <col min="11274" max="11274" width="8.42578125" customWidth="1"/>
    <col min="11275" max="11276" width="5.28515625" customWidth="1"/>
    <col min="11277" max="11277" width="9.42578125" customWidth="1"/>
    <col min="11278" max="11278" width="15.42578125" customWidth="1"/>
    <col min="11279" max="11279" width="3.7109375" customWidth="1"/>
    <col min="11280" max="11281" width="11.42578125" customWidth="1"/>
    <col min="11282" max="11282" width="2" customWidth="1"/>
    <col min="11521" max="11521" width="1.7109375" customWidth="1"/>
    <col min="11522" max="11522" width="3.7109375" customWidth="1"/>
    <col min="11523" max="11523" width="11.7109375" customWidth="1"/>
    <col min="11524" max="11525" width="7.7109375" customWidth="1"/>
    <col min="11526" max="11526" width="2.7109375" customWidth="1"/>
    <col min="11527" max="11527" width="3.7109375" customWidth="1"/>
    <col min="11528" max="11528" width="7.7109375" customWidth="1"/>
    <col min="11529" max="11529" width="13.42578125" customWidth="1"/>
    <col min="11530" max="11530" width="8.42578125" customWidth="1"/>
    <col min="11531" max="11532" width="5.28515625" customWidth="1"/>
    <col min="11533" max="11533" width="9.42578125" customWidth="1"/>
    <col min="11534" max="11534" width="15.42578125" customWidth="1"/>
    <col min="11535" max="11535" width="3.7109375" customWidth="1"/>
    <col min="11536" max="11537" width="11.42578125" customWidth="1"/>
    <col min="11538" max="11538" width="2" customWidth="1"/>
    <col min="11777" max="11777" width="1.7109375" customWidth="1"/>
    <col min="11778" max="11778" width="3.7109375" customWidth="1"/>
    <col min="11779" max="11779" width="11.7109375" customWidth="1"/>
    <col min="11780" max="11781" width="7.7109375" customWidth="1"/>
    <col min="11782" max="11782" width="2.7109375" customWidth="1"/>
    <col min="11783" max="11783" width="3.7109375" customWidth="1"/>
    <col min="11784" max="11784" width="7.7109375" customWidth="1"/>
    <col min="11785" max="11785" width="13.42578125" customWidth="1"/>
    <col min="11786" max="11786" width="8.42578125" customWidth="1"/>
    <col min="11787" max="11788" width="5.28515625" customWidth="1"/>
    <col min="11789" max="11789" width="9.42578125" customWidth="1"/>
    <col min="11790" max="11790" width="15.42578125" customWidth="1"/>
    <col min="11791" max="11791" width="3.7109375" customWidth="1"/>
    <col min="11792" max="11793" width="11.42578125" customWidth="1"/>
    <col min="11794" max="11794" width="2" customWidth="1"/>
    <col min="12033" max="12033" width="1.7109375" customWidth="1"/>
    <col min="12034" max="12034" width="3.7109375" customWidth="1"/>
    <col min="12035" max="12035" width="11.7109375" customWidth="1"/>
    <col min="12036" max="12037" width="7.7109375" customWidth="1"/>
    <col min="12038" max="12038" width="2.7109375" customWidth="1"/>
    <col min="12039" max="12039" width="3.7109375" customWidth="1"/>
    <col min="12040" max="12040" width="7.7109375" customWidth="1"/>
    <col min="12041" max="12041" width="13.42578125" customWidth="1"/>
    <col min="12042" max="12042" width="8.42578125" customWidth="1"/>
    <col min="12043" max="12044" width="5.28515625" customWidth="1"/>
    <col min="12045" max="12045" width="9.42578125" customWidth="1"/>
    <col min="12046" max="12046" width="15.42578125" customWidth="1"/>
    <col min="12047" max="12047" width="3.7109375" customWidth="1"/>
    <col min="12048" max="12049" width="11.42578125" customWidth="1"/>
    <col min="12050" max="12050" width="2" customWidth="1"/>
    <col min="12289" max="12289" width="1.7109375" customWidth="1"/>
    <col min="12290" max="12290" width="3.7109375" customWidth="1"/>
    <col min="12291" max="12291" width="11.7109375" customWidth="1"/>
    <col min="12292" max="12293" width="7.7109375" customWidth="1"/>
    <col min="12294" max="12294" width="2.7109375" customWidth="1"/>
    <col min="12295" max="12295" width="3.7109375" customWidth="1"/>
    <col min="12296" max="12296" width="7.7109375" customWidth="1"/>
    <col min="12297" max="12297" width="13.42578125" customWidth="1"/>
    <col min="12298" max="12298" width="8.42578125" customWidth="1"/>
    <col min="12299" max="12300" width="5.28515625" customWidth="1"/>
    <col min="12301" max="12301" width="9.42578125" customWidth="1"/>
    <col min="12302" max="12302" width="15.42578125" customWidth="1"/>
    <col min="12303" max="12303" width="3.7109375" customWidth="1"/>
    <col min="12304" max="12305" width="11.42578125" customWidth="1"/>
    <col min="12306" max="12306" width="2" customWidth="1"/>
    <col min="12545" max="12545" width="1.7109375" customWidth="1"/>
    <col min="12546" max="12546" width="3.7109375" customWidth="1"/>
    <col min="12547" max="12547" width="11.7109375" customWidth="1"/>
    <col min="12548" max="12549" width="7.7109375" customWidth="1"/>
    <col min="12550" max="12550" width="2.7109375" customWidth="1"/>
    <col min="12551" max="12551" width="3.7109375" customWidth="1"/>
    <col min="12552" max="12552" width="7.7109375" customWidth="1"/>
    <col min="12553" max="12553" width="13.42578125" customWidth="1"/>
    <col min="12554" max="12554" width="8.42578125" customWidth="1"/>
    <col min="12555" max="12556" width="5.28515625" customWidth="1"/>
    <col min="12557" max="12557" width="9.42578125" customWidth="1"/>
    <col min="12558" max="12558" width="15.42578125" customWidth="1"/>
    <col min="12559" max="12559" width="3.7109375" customWidth="1"/>
    <col min="12560" max="12561" width="11.42578125" customWidth="1"/>
    <col min="12562" max="12562" width="2" customWidth="1"/>
    <col min="12801" max="12801" width="1.7109375" customWidth="1"/>
    <col min="12802" max="12802" width="3.7109375" customWidth="1"/>
    <col min="12803" max="12803" width="11.7109375" customWidth="1"/>
    <col min="12804" max="12805" width="7.7109375" customWidth="1"/>
    <col min="12806" max="12806" width="2.7109375" customWidth="1"/>
    <col min="12807" max="12807" width="3.7109375" customWidth="1"/>
    <col min="12808" max="12808" width="7.7109375" customWidth="1"/>
    <col min="12809" max="12809" width="13.42578125" customWidth="1"/>
    <col min="12810" max="12810" width="8.42578125" customWidth="1"/>
    <col min="12811" max="12812" width="5.28515625" customWidth="1"/>
    <col min="12813" max="12813" width="9.42578125" customWidth="1"/>
    <col min="12814" max="12814" width="15.42578125" customWidth="1"/>
    <col min="12815" max="12815" width="3.7109375" customWidth="1"/>
    <col min="12816" max="12817" width="11.42578125" customWidth="1"/>
    <col min="12818" max="12818" width="2" customWidth="1"/>
    <col min="13057" max="13057" width="1.7109375" customWidth="1"/>
    <col min="13058" max="13058" width="3.7109375" customWidth="1"/>
    <col min="13059" max="13059" width="11.7109375" customWidth="1"/>
    <col min="13060" max="13061" width="7.7109375" customWidth="1"/>
    <col min="13062" max="13062" width="2.7109375" customWidth="1"/>
    <col min="13063" max="13063" width="3.7109375" customWidth="1"/>
    <col min="13064" max="13064" width="7.7109375" customWidth="1"/>
    <col min="13065" max="13065" width="13.42578125" customWidth="1"/>
    <col min="13066" max="13066" width="8.42578125" customWidth="1"/>
    <col min="13067" max="13068" width="5.28515625" customWidth="1"/>
    <col min="13069" max="13069" width="9.42578125" customWidth="1"/>
    <col min="13070" max="13070" width="15.42578125" customWidth="1"/>
    <col min="13071" max="13071" width="3.7109375" customWidth="1"/>
    <col min="13072" max="13073" width="11.42578125" customWidth="1"/>
    <col min="13074" max="13074" width="2" customWidth="1"/>
    <col min="13313" max="13313" width="1.7109375" customWidth="1"/>
    <col min="13314" max="13314" width="3.7109375" customWidth="1"/>
    <col min="13315" max="13315" width="11.7109375" customWidth="1"/>
    <col min="13316" max="13317" width="7.7109375" customWidth="1"/>
    <col min="13318" max="13318" width="2.7109375" customWidth="1"/>
    <col min="13319" max="13319" width="3.7109375" customWidth="1"/>
    <col min="13320" max="13320" width="7.7109375" customWidth="1"/>
    <col min="13321" max="13321" width="13.42578125" customWidth="1"/>
    <col min="13322" max="13322" width="8.42578125" customWidth="1"/>
    <col min="13323" max="13324" width="5.28515625" customWidth="1"/>
    <col min="13325" max="13325" width="9.42578125" customWidth="1"/>
    <col min="13326" max="13326" width="15.42578125" customWidth="1"/>
    <col min="13327" max="13327" width="3.7109375" customWidth="1"/>
    <col min="13328" max="13329" width="11.42578125" customWidth="1"/>
    <col min="13330" max="13330" width="2" customWidth="1"/>
    <col min="13569" max="13569" width="1.7109375" customWidth="1"/>
    <col min="13570" max="13570" width="3.7109375" customWidth="1"/>
    <col min="13571" max="13571" width="11.7109375" customWidth="1"/>
    <col min="13572" max="13573" width="7.7109375" customWidth="1"/>
    <col min="13574" max="13574" width="2.7109375" customWidth="1"/>
    <col min="13575" max="13575" width="3.7109375" customWidth="1"/>
    <col min="13576" max="13576" width="7.7109375" customWidth="1"/>
    <col min="13577" max="13577" width="13.42578125" customWidth="1"/>
    <col min="13578" max="13578" width="8.42578125" customWidth="1"/>
    <col min="13579" max="13580" width="5.28515625" customWidth="1"/>
    <col min="13581" max="13581" width="9.42578125" customWidth="1"/>
    <col min="13582" max="13582" width="15.42578125" customWidth="1"/>
    <col min="13583" max="13583" width="3.7109375" customWidth="1"/>
    <col min="13584" max="13585" width="11.42578125" customWidth="1"/>
    <col min="13586" max="13586" width="2" customWidth="1"/>
    <col min="13825" max="13825" width="1.7109375" customWidth="1"/>
    <col min="13826" max="13826" width="3.7109375" customWidth="1"/>
    <col min="13827" max="13827" width="11.7109375" customWidth="1"/>
    <col min="13828" max="13829" width="7.7109375" customWidth="1"/>
    <col min="13830" max="13830" width="2.7109375" customWidth="1"/>
    <col min="13831" max="13831" width="3.7109375" customWidth="1"/>
    <col min="13832" max="13832" width="7.7109375" customWidth="1"/>
    <col min="13833" max="13833" width="13.42578125" customWidth="1"/>
    <col min="13834" max="13834" width="8.42578125" customWidth="1"/>
    <col min="13835" max="13836" width="5.28515625" customWidth="1"/>
    <col min="13837" max="13837" width="9.42578125" customWidth="1"/>
    <col min="13838" max="13838" width="15.42578125" customWidth="1"/>
    <col min="13839" max="13839" width="3.7109375" customWidth="1"/>
    <col min="13840" max="13841" width="11.42578125" customWidth="1"/>
    <col min="13842" max="13842" width="2" customWidth="1"/>
    <col min="14081" max="14081" width="1.7109375" customWidth="1"/>
    <col min="14082" max="14082" width="3.7109375" customWidth="1"/>
    <col min="14083" max="14083" width="11.7109375" customWidth="1"/>
    <col min="14084" max="14085" width="7.7109375" customWidth="1"/>
    <col min="14086" max="14086" width="2.7109375" customWidth="1"/>
    <col min="14087" max="14087" width="3.7109375" customWidth="1"/>
    <col min="14088" max="14088" width="7.7109375" customWidth="1"/>
    <col min="14089" max="14089" width="13.42578125" customWidth="1"/>
    <col min="14090" max="14090" width="8.42578125" customWidth="1"/>
    <col min="14091" max="14092" width="5.28515625" customWidth="1"/>
    <col min="14093" max="14093" width="9.42578125" customWidth="1"/>
    <col min="14094" max="14094" width="15.42578125" customWidth="1"/>
    <col min="14095" max="14095" width="3.7109375" customWidth="1"/>
    <col min="14096" max="14097" width="11.42578125" customWidth="1"/>
    <col min="14098" max="14098" width="2" customWidth="1"/>
    <col min="14337" max="14337" width="1.7109375" customWidth="1"/>
    <col min="14338" max="14338" width="3.7109375" customWidth="1"/>
    <col min="14339" max="14339" width="11.7109375" customWidth="1"/>
    <col min="14340" max="14341" width="7.7109375" customWidth="1"/>
    <col min="14342" max="14342" width="2.7109375" customWidth="1"/>
    <col min="14343" max="14343" width="3.7109375" customWidth="1"/>
    <col min="14344" max="14344" width="7.7109375" customWidth="1"/>
    <col min="14345" max="14345" width="13.42578125" customWidth="1"/>
    <col min="14346" max="14346" width="8.42578125" customWidth="1"/>
    <col min="14347" max="14348" width="5.28515625" customWidth="1"/>
    <col min="14349" max="14349" width="9.42578125" customWidth="1"/>
    <col min="14350" max="14350" width="15.42578125" customWidth="1"/>
    <col min="14351" max="14351" width="3.7109375" customWidth="1"/>
    <col min="14352" max="14353" width="11.42578125" customWidth="1"/>
    <col min="14354" max="14354" width="2" customWidth="1"/>
    <col min="14593" max="14593" width="1.7109375" customWidth="1"/>
    <col min="14594" max="14594" width="3.7109375" customWidth="1"/>
    <col min="14595" max="14595" width="11.7109375" customWidth="1"/>
    <col min="14596" max="14597" width="7.7109375" customWidth="1"/>
    <col min="14598" max="14598" width="2.7109375" customWidth="1"/>
    <col min="14599" max="14599" width="3.7109375" customWidth="1"/>
    <col min="14600" max="14600" width="7.7109375" customWidth="1"/>
    <col min="14601" max="14601" width="13.42578125" customWidth="1"/>
    <col min="14602" max="14602" width="8.42578125" customWidth="1"/>
    <col min="14603" max="14604" width="5.28515625" customWidth="1"/>
    <col min="14605" max="14605" width="9.42578125" customWidth="1"/>
    <col min="14606" max="14606" width="15.42578125" customWidth="1"/>
    <col min="14607" max="14607" width="3.7109375" customWidth="1"/>
    <col min="14608" max="14609" width="11.42578125" customWidth="1"/>
    <col min="14610" max="14610" width="2" customWidth="1"/>
    <col min="14849" max="14849" width="1.7109375" customWidth="1"/>
    <col min="14850" max="14850" width="3.7109375" customWidth="1"/>
    <col min="14851" max="14851" width="11.7109375" customWidth="1"/>
    <col min="14852" max="14853" width="7.7109375" customWidth="1"/>
    <col min="14854" max="14854" width="2.7109375" customWidth="1"/>
    <col min="14855" max="14855" width="3.7109375" customWidth="1"/>
    <col min="14856" max="14856" width="7.7109375" customWidth="1"/>
    <col min="14857" max="14857" width="13.42578125" customWidth="1"/>
    <col min="14858" max="14858" width="8.42578125" customWidth="1"/>
    <col min="14859" max="14860" width="5.28515625" customWidth="1"/>
    <col min="14861" max="14861" width="9.42578125" customWidth="1"/>
    <col min="14862" max="14862" width="15.42578125" customWidth="1"/>
    <col min="14863" max="14863" width="3.7109375" customWidth="1"/>
    <col min="14864" max="14865" width="11.42578125" customWidth="1"/>
    <col min="14866" max="14866" width="2" customWidth="1"/>
    <col min="15105" max="15105" width="1.7109375" customWidth="1"/>
    <col min="15106" max="15106" width="3.7109375" customWidth="1"/>
    <col min="15107" max="15107" width="11.7109375" customWidth="1"/>
    <col min="15108" max="15109" width="7.7109375" customWidth="1"/>
    <col min="15110" max="15110" width="2.7109375" customWidth="1"/>
    <col min="15111" max="15111" width="3.7109375" customWidth="1"/>
    <col min="15112" max="15112" width="7.7109375" customWidth="1"/>
    <col min="15113" max="15113" width="13.42578125" customWidth="1"/>
    <col min="15114" max="15114" width="8.42578125" customWidth="1"/>
    <col min="15115" max="15116" width="5.28515625" customWidth="1"/>
    <col min="15117" max="15117" width="9.42578125" customWidth="1"/>
    <col min="15118" max="15118" width="15.42578125" customWidth="1"/>
    <col min="15119" max="15119" width="3.7109375" customWidth="1"/>
    <col min="15120" max="15121" width="11.42578125" customWidth="1"/>
    <col min="15122" max="15122" width="2" customWidth="1"/>
    <col min="15361" max="15361" width="1.7109375" customWidth="1"/>
    <col min="15362" max="15362" width="3.7109375" customWidth="1"/>
    <col min="15363" max="15363" width="11.7109375" customWidth="1"/>
    <col min="15364" max="15365" width="7.7109375" customWidth="1"/>
    <col min="15366" max="15366" width="2.7109375" customWidth="1"/>
    <col min="15367" max="15367" width="3.7109375" customWidth="1"/>
    <col min="15368" max="15368" width="7.7109375" customWidth="1"/>
    <col min="15369" max="15369" width="13.42578125" customWidth="1"/>
    <col min="15370" max="15370" width="8.42578125" customWidth="1"/>
    <col min="15371" max="15372" width="5.28515625" customWidth="1"/>
    <col min="15373" max="15373" width="9.42578125" customWidth="1"/>
    <col min="15374" max="15374" width="15.42578125" customWidth="1"/>
    <col min="15375" max="15375" width="3.7109375" customWidth="1"/>
    <col min="15376" max="15377" width="11.42578125" customWidth="1"/>
    <col min="15378" max="15378" width="2" customWidth="1"/>
    <col min="15617" max="15617" width="1.7109375" customWidth="1"/>
    <col min="15618" max="15618" width="3.7109375" customWidth="1"/>
    <col min="15619" max="15619" width="11.7109375" customWidth="1"/>
    <col min="15620" max="15621" width="7.7109375" customWidth="1"/>
    <col min="15622" max="15622" width="2.7109375" customWidth="1"/>
    <col min="15623" max="15623" width="3.7109375" customWidth="1"/>
    <col min="15624" max="15624" width="7.7109375" customWidth="1"/>
    <col min="15625" max="15625" width="13.42578125" customWidth="1"/>
    <col min="15626" max="15626" width="8.42578125" customWidth="1"/>
    <col min="15627" max="15628" width="5.28515625" customWidth="1"/>
    <col min="15629" max="15629" width="9.42578125" customWidth="1"/>
    <col min="15630" max="15630" width="15.42578125" customWidth="1"/>
    <col min="15631" max="15631" width="3.7109375" customWidth="1"/>
    <col min="15632" max="15633" width="11.42578125" customWidth="1"/>
    <col min="15634" max="15634" width="2" customWidth="1"/>
    <col min="15873" max="15873" width="1.7109375" customWidth="1"/>
    <col min="15874" max="15874" width="3.7109375" customWidth="1"/>
    <col min="15875" max="15875" width="11.7109375" customWidth="1"/>
    <col min="15876" max="15877" width="7.7109375" customWidth="1"/>
    <col min="15878" max="15878" width="2.7109375" customWidth="1"/>
    <col min="15879" max="15879" width="3.7109375" customWidth="1"/>
    <col min="15880" max="15880" width="7.7109375" customWidth="1"/>
    <col min="15881" max="15881" width="13.42578125" customWidth="1"/>
    <col min="15882" max="15882" width="8.42578125" customWidth="1"/>
    <col min="15883" max="15884" width="5.28515625" customWidth="1"/>
    <col min="15885" max="15885" width="9.42578125" customWidth="1"/>
    <col min="15886" max="15886" width="15.42578125" customWidth="1"/>
    <col min="15887" max="15887" width="3.7109375" customWidth="1"/>
    <col min="15888" max="15889" width="11.42578125" customWidth="1"/>
    <col min="15890" max="15890" width="2" customWidth="1"/>
    <col min="16129" max="16129" width="1.7109375" customWidth="1"/>
    <col min="16130" max="16130" width="3.7109375" customWidth="1"/>
    <col min="16131" max="16131" width="11.7109375" customWidth="1"/>
    <col min="16132" max="16133" width="7.7109375" customWidth="1"/>
    <col min="16134" max="16134" width="2.7109375" customWidth="1"/>
    <col min="16135" max="16135" width="3.7109375" customWidth="1"/>
    <col min="16136" max="16136" width="7.7109375" customWidth="1"/>
    <col min="16137" max="16137" width="13.42578125" customWidth="1"/>
    <col min="16138" max="16138" width="8.42578125" customWidth="1"/>
    <col min="16139" max="16140" width="5.28515625" customWidth="1"/>
    <col min="16141" max="16141" width="9.42578125" customWidth="1"/>
    <col min="16142" max="16142" width="15.42578125" customWidth="1"/>
    <col min="16143" max="16143" width="3.7109375" customWidth="1"/>
    <col min="16144" max="16145" width="11.42578125" customWidth="1"/>
    <col min="16146" max="16146" width="2" customWidth="1"/>
  </cols>
  <sheetData>
    <row r="1" spans="2:17" s="136" customFormat="1" ht="25.5" customHeight="1" x14ac:dyDescent="0.25">
      <c r="B1" s="333" t="s">
        <v>161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137"/>
      <c r="P1" s="335" t="s">
        <v>162</v>
      </c>
      <c r="Q1" s="335"/>
    </row>
    <row r="2" spans="2:17" s="136" customFormat="1" ht="25.5" customHeight="1" x14ac:dyDescent="0.25"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138"/>
      <c r="O2" s="336" t="s">
        <v>246</v>
      </c>
      <c r="P2" s="336"/>
      <c r="Q2" s="336"/>
    </row>
    <row r="3" spans="2:17" ht="16.5" customHeight="1" x14ac:dyDescent="0.25">
      <c r="B3" s="337" t="s">
        <v>163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</row>
    <row r="4" spans="2:17" ht="8.25" customHeight="1" x14ac:dyDescent="0.25">
      <c r="D4" s="139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2:17" ht="15" customHeight="1" x14ac:dyDescent="0.35">
      <c r="B5" s="141"/>
      <c r="O5" s="30"/>
      <c r="P5" s="142" t="s">
        <v>164</v>
      </c>
      <c r="Q5" s="30"/>
    </row>
    <row r="6" spans="2:17" s="30" customFormat="1" ht="15" customHeight="1" x14ac:dyDescent="0.35">
      <c r="B6" s="143" t="s">
        <v>40</v>
      </c>
      <c r="C6" s="144" t="s">
        <v>165</v>
      </c>
      <c r="P6" s="142" t="s">
        <v>166</v>
      </c>
    </row>
    <row r="7" spans="2:17" s="30" customFormat="1" ht="4.5" customHeight="1" thickBot="1" x14ac:dyDescent="0.3"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</row>
    <row r="8" spans="2:17" s="146" customFormat="1" ht="30.75" customHeight="1" thickTop="1" x14ac:dyDescent="0.25">
      <c r="B8" s="147" t="s">
        <v>167</v>
      </c>
      <c r="C8" s="332" t="s">
        <v>9</v>
      </c>
      <c r="D8" s="332"/>
      <c r="E8" s="332"/>
      <c r="F8" s="332"/>
      <c r="G8" s="332"/>
      <c r="H8" s="148" t="s">
        <v>168</v>
      </c>
      <c r="J8" s="149"/>
      <c r="K8" s="149"/>
      <c r="L8" s="149"/>
      <c r="M8" s="149"/>
      <c r="N8" s="149"/>
      <c r="O8" s="149"/>
      <c r="P8" s="150"/>
      <c r="Q8" s="150"/>
    </row>
    <row r="9" spans="2:17" s="151" customFormat="1" ht="12" customHeight="1" x14ac:dyDescent="0.25">
      <c r="C9" s="338" t="s">
        <v>169</v>
      </c>
      <c r="D9" s="338"/>
      <c r="E9" s="338"/>
      <c r="F9" s="338"/>
      <c r="G9" s="338"/>
      <c r="H9" s="338"/>
      <c r="I9" s="152"/>
      <c r="J9" s="153"/>
      <c r="K9" s="153"/>
      <c r="L9" s="153"/>
      <c r="M9" s="153"/>
      <c r="N9" s="153"/>
      <c r="O9" s="153"/>
      <c r="P9" s="153"/>
    </row>
    <row r="10" spans="2:17" s="146" customFormat="1" ht="15" customHeight="1" x14ac:dyDescent="0.25">
      <c r="B10" s="154" t="s">
        <v>170</v>
      </c>
      <c r="C10" s="155"/>
      <c r="D10" s="332" t="s">
        <v>171</v>
      </c>
      <c r="E10" s="332"/>
      <c r="F10" s="332"/>
      <c r="G10" s="332"/>
      <c r="H10" s="332"/>
      <c r="I10" s="156" t="s">
        <v>172</v>
      </c>
      <c r="J10" s="149"/>
      <c r="L10"/>
    </row>
    <row r="11" spans="2:17" s="151" customFormat="1" ht="13.5" customHeight="1" x14ac:dyDescent="0.25">
      <c r="B11" s="153"/>
      <c r="C11" s="153"/>
      <c r="D11" s="338" t="s">
        <v>173</v>
      </c>
      <c r="E11" s="338"/>
      <c r="F11" s="338"/>
      <c r="G11" s="338"/>
      <c r="H11" s="153"/>
    </row>
    <row r="12" spans="2:17" s="157" customFormat="1" ht="13.5" customHeight="1" x14ac:dyDescent="0.25">
      <c r="B12" s="332" t="s">
        <v>174</v>
      </c>
      <c r="C12" s="332"/>
      <c r="D12" s="332"/>
      <c r="E12" s="332"/>
      <c r="F12" s="332"/>
      <c r="G12" s="332"/>
      <c r="H12" s="332"/>
      <c r="I12" s="339" t="s">
        <v>175</v>
      </c>
      <c r="J12" s="339"/>
      <c r="K12" s="339"/>
      <c r="L12" s="339" t="s">
        <v>176</v>
      </c>
      <c r="M12" s="339"/>
      <c r="N12" s="158" t="s">
        <v>177</v>
      </c>
      <c r="O12" s="159"/>
      <c r="P12" s="332"/>
      <c r="Q12" s="332"/>
    </row>
    <row r="13" spans="2:17" s="160" customFormat="1" ht="12.75" customHeight="1" x14ac:dyDescent="0.25">
      <c r="B13" s="340" t="s">
        <v>178</v>
      </c>
      <c r="C13" s="340"/>
      <c r="D13" s="340"/>
      <c r="E13" s="340"/>
      <c r="F13" s="161"/>
      <c r="G13" s="161"/>
      <c r="H13" s="340" t="s">
        <v>179</v>
      </c>
      <c r="I13" s="340"/>
      <c r="J13" s="340"/>
      <c r="K13" s="162"/>
      <c r="L13" s="162" t="s">
        <v>180</v>
      </c>
      <c r="M13" s="162"/>
      <c r="N13" s="162" t="s">
        <v>181</v>
      </c>
      <c r="O13" s="162"/>
      <c r="P13" s="340" t="s">
        <v>182</v>
      </c>
      <c r="Q13" s="340"/>
    </row>
    <row r="14" spans="2:17" s="157" customFormat="1" ht="17.25" customHeight="1" x14ac:dyDescent="0.25">
      <c r="B14" s="339" t="s">
        <v>183</v>
      </c>
      <c r="C14" s="339"/>
      <c r="D14" s="339"/>
      <c r="E14" s="339"/>
      <c r="F14" s="163"/>
      <c r="G14" s="332" t="s">
        <v>184</v>
      </c>
      <c r="H14" s="332"/>
      <c r="I14" s="332"/>
      <c r="J14" s="332"/>
      <c r="K14" s="164"/>
      <c r="L14" s="332" t="s">
        <v>185</v>
      </c>
      <c r="M14" s="332"/>
      <c r="N14" s="332"/>
      <c r="O14" s="164"/>
      <c r="P14" s="341" t="s">
        <v>186</v>
      </c>
      <c r="Q14" s="342"/>
    </row>
    <row r="15" spans="2:17" s="160" customFormat="1" ht="15.75" customHeight="1" thickBot="1" x14ac:dyDescent="0.3">
      <c r="B15" s="165" t="s">
        <v>187</v>
      </c>
      <c r="C15" s="165"/>
      <c r="D15" s="165"/>
      <c r="E15" s="165"/>
      <c r="F15" s="166"/>
      <c r="G15" s="343" t="s">
        <v>188</v>
      </c>
      <c r="H15" s="343"/>
      <c r="I15" s="343"/>
      <c r="J15" s="167"/>
      <c r="K15" s="165"/>
      <c r="L15" s="343" t="s">
        <v>189</v>
      </c>
      <c r="M15" s="343"/>
      <c r="N15" s="343"/>
      <c r="O15" s="166"/>
      <c r="P15" s="167" t="s">
        <v>190</v>
      </c>
      <c r="Q15" s="167"/>
    </row>
    <row r="16" spans="2:17" s="160" customFormat="1" ht="21" customHeight="1" thickTop="1" x14ac:dyDescent="0.25">
      <c r="B16" s="157" t="s">
        <v>191</v>
      </c>
      <c r="C16" s="168"/>
      <c r="D16" s="168"/>
      <c r="E16" s="168"/>
      <c r="F16" s="169"/>
      <c r="G16" s="170"/>
      <c r="H16" s="170"/>
      <c r="I16" s="170"/>
      <c r="J16" s="168"/>
      <c r="K16" s="168"/>
      <c r="L16" s="170"/>
      <c r="M16" s="170"/>
      <c r="N16" s="170"/>
      <c r="O16" s="169"/>
      <c r="P16" s="168"/>
      <c r="Q16" s="168"/>
    </row>
    <row r="17" spans="1:17" s="171" customFormat="1" ht="18" customHeight="1" x14ac:dyDescent="0.2">
      <c r="B17" s="172"/>
      <c r="C17" s="173" t="s">
        <v>192</v>
      </c>
      <c r="D17" s="174"/>
      <c r="E17" s="174"/>
      <c r="F17" s="175"/>
      <c r="G17" s="176"/>
      <c r="H17" s="176"/>
      <c r="I17" s="176"/>
      <c r="J17" s="174"/>
      <c r="K17" s="174"/>
      <c r="L17" s="176"/>
      <c r="M17" s="176"/>
      <c r="N17" s="176"/>
      <c r="O17" s="175"/>
      <c r="P17" s="174"/>
      <c r="Q17" s="174"/>
    </row>
    <row r="18" spans="1:17" s="171" customFormat="1" ht="18" customHeight="1" x14ac:dyDescent="0.2">
      <c r="B18" s="172"/>
      <c r="C18" s="173" t="s">
        <v>193</v>
      </c>
      <c r="D18" s="174"/>
      <c r="E18" s="174"/>
      <c r="F18" s="175"/>
      <c r="G18" s="176"/>
      <c r="H18" s="176"/>
      <c r="I18" s="176"/>
      <c r="J18" s="174"/>
      <c r="K18" s="174"/>
      <c r="L18" s="176"/>
      <c r="M18" s="176"/>
      <c r="N18" s="176"/>
      <c r="O18" s="175"/>
      <c r="P18" s="174"/>
      <c r="Q18" s="174"/>
    </row>
    <row r="19" spans="1:17" s="160" customFormat="1" ht="9" customHeight="1" thickBot="1" x14ac:dyDescent="0.25">
      <c r="B19" s="177"/>
      <c r="C19" s="178"/>
      <c r="D19" s="165"/>
      <c r="E19" s="165"/>
      <c r="F19" s="166"/>
      <c r="G19" s="179"/>
      <c r="H19" s="179"/>
      <c r="I19" s="179"/>
      <c r="J19" s="165"/>
      <c r="K19" s="165"/>
      <c r="L19" s="179"/>
      <c r="M19" s="170"/>
      <c r="N19" s="170"/>
      <c r="O19" s="169"/>
      <c r="P19" s="168"/>
      <c r="Q19" s="168"/>
    </row>
    <row r="20" spans="1:17" s="157" customFormat="1" ht="22.5" customHeight="1" thickTop="1" x14ac:dyDescent="0.25">
      <c r="B20" s="157" t="s">
        <v>194</v>
      </c>
      <c r="L20" s="180"/>
      <c r="M20" s="344" t="s">
        <v>195</v>
      </c>
      <c r="N20" s="344"/>
      <c r="O20" s="344"/>
      <c r="P20" s="345"/>
      <c r="Q20" s="345"/>
    </row>
    <row r="21" spans="1:17" s="157" customFormat="1" ht="13.5" customHeight="1" x14ac:dyDescent="0.25">
      <c r="L21" s="180"/>
      <c r="M21" s="346" t="s">
        <v>196</v>
      </c>
      <c r="N21" s="346"/>
      <c r="O21" s="346"/>
      <c r="P21" s="347"/>
      <c r="Q21" s="347"/>
    </row>
    <row r="22" spans="1:17" s="146" customFormat="1" ht="13.5" customHeight="1" x14ac:dyDescent="0.25">
      <c r="B22" s="157"/>
      <c r="C22" s="146" t="s">
        <v>197</v>
      </c>
      <c r="L22" s="150"/>
      <c r="M22" s="350" t="s">
        <v>198</v>
      </c>
      <c r="N22" s="350"/>
      <c r="O22" s="350"/>
      <c r="P22" s="150"/>
      <c r="Q22" s="150"/>
    </row>
    <row r="23" spans="1:17" s="146" customFormat="1" ht="23.25" customHeight="1" x14ac:dyDescent="0.25">
      <c r="B23" s="181">
        <v>1</v>
      </c>
      <c r="C23" s="146" t="s">
        <v>199</v>
      </c>
      <c r="L23" s="182">
        <f t="shared" ref="L23:L26" si="0">B23</f>
        <v>1</v>
      </c>
      <c r="M23" s="351">
        <v>2.6970000000000001</v>
      </c>
      <c r="N23" s="352"/>
      <c r="O23" s="353"/>
    </row>
    <row r="24" spans="1:17" s="146" customFormat="1" ht="23.25" customHeight="1" x14ac:dyDescent="0.25">
      <c r="B24" s="181">
        <v>2</v>
      </c>
      <c r="C24" s="146" t="s">
        <v>200</v>
      </c>
      <c r="L24" s="182">
        <f t="shared" si="0"/>
        <v>2</v>
      </c>
      <c r="M24" s="351"/>
      <c r="N24" s="352"/>
      <c r="O24" s="353"/>
      <c r="P24" s="150"/>
      <c r="Q24" s="150"/>
    </row>
    <row r="25" spans="1:17" s="146" customFormat="1" ht="23.25" customHeight="1" x14ac:dyDescent="0.25">
      <c r="B25" s="181">
        <v>3</v>
      </c>
      <c r="C25" s="146" t="s">
        <v>201</v>
      </c>
      <c r="L25" s="182">
        <f t="shared" si="0"/>
        <v>3</v>
      </c>
      <c r="M25" s="351"/>
      <c r="N25" s="352"/>
      <c r="O25" s="353"/>
      <c r="P25" s="354" t="s">
        <v>202</v>
      </c>
      <c r="Q25" s="355"/>
    </row>
    <row r="26" spans="1:17" s="146" customFormat="1" ht="27" customHeight="1" x14ac:dyDescent="0.25">
      <c r="A26" s="183"/>
      <c r="B26" s="184">
        <v>4</v>
      </c>
      <c r="C26" s="146" t="s">
        <v>203</v>
      </c>
      <c r="L26" s="182">
        <f t="shared" si="0"/>
        <v>4</v>
      </c>
      <c r="M26" s="356"/>
      <c r="N26" s="357"/>
      <c r="O26" s="358"/>
      <c r="P26" s="359" t="s">
        <v>204</v>
      </c>
      <c r="Q26" s="360"/>
    </row>
    <row r="27" spans="1:17" s="146" customFormat="1" ht="23.25" customHeight="1" x14ac:dyDescent="0.25">
      <c r="A27" s="183"/>
      <c r="B27" s="184" t="s">
        <v>205</v>
      </c>
      <c r="C27" s="146" t="s">
        <v>206</v>
      </c>
      <c r="O27" s="181" t="str">
        <f t="shared" ref="O27:O29" si="1">B27</f>
        <v>5a.</v>
      </c>
      <c r="P27" s="361"/>
      <c r="Q27" s="362"/>
    </row>
    <row r="28" spans="1:17" s="146" customFormat="1" ht="23.25" customHeight="1" x14ac:dyDescent="0.25">
      <c r="A28" s="183"/>
      <c r="B28" s="184" t="s">
        <v>207</v>
      </c>
      <c r="C28" s="146" t="s">
        <v>208</v>
      </c>
      <c r="O28" s="181" t="str">
        <f t="shared" si="1"/>
        <v>5b.</v>
      </c>
      <c r="P28" s="363"/>
      <c r="Q28" s="364"/>
    </row>
    <row r="29" spans="1:17" s="146" customFormat="1" ht="23.25" customHeight="1" x14ac:dyDescent="0.25">
      <c r="A29" s="183"/>
      <c r="B29" s="184" t="s">
        <v>209</v>
      </c>
      <c r="C29" s="146" t="s">
        <v>210</v>
      </c>
      <c r="O29" s="181" t="str">
        <f t="shared" si="1"/>
        <v>5c.</v>
      </c>
      <c r="P29" s="361">
        <f>SUM(P27:P28)</f>
        <v>0</v>
      </c>
      <c r="Q29" s="362"/>
    </row>
    <row r="30" spans="1:17" ht="9" customHeight="1" thickBot="1" x14ac:dyDescent="0.3"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85"/>
      <c r="P30" s="145"/>
      <c r="Q30" s="145"/>
    </row>
    <row r="31" spans="1:17" s="146" customFormat="1" ht="21" customHeight="1" thickTop="1" x14ac:dyDescent="0.25">
      <c r="B31" s="157" t="s">
        <v>211</v>
      </c>
      <c r="O31" s="186"/>
    </row>
    <row r="32" spans="1:17" s="146" customFormat="1" ht="28.5" customHeight="1" x14ac:dyDescent="0.25">
      <c r="B32" s="181">
        <v>6</v>
      </c>
      <c r="C32" s="146" t="s">
        <v>212</v>
      </c>
      <c r="E32" s="150"/>
      <c r="F32" s="150"/>
      <c r="G32" s="150"/>
      <c r="H32" s="150"/>
      <c r="I32" s="156"/>
      <c r="O32" s="187">
        <f t="shared" ref="O32:O34" si="2">B32</f>
        <v>6</v>
      </c>
      <c r="P32" s="365">
        <v>2.6970000000000001</v>
      </c>
      <c r="Q32" s="366"/>
    </row>
    <row r="33" spans="2:17" s="146" customFormat="1" ht="28.5" customHeight="1" x14ac:dyDescent="0.25">
      <c r="B33" s="181">
        <v>7</v>
      </c>
      <c r="C33" s="146" t="s">
        <v>213</v>
      </c>
      <c r="E33" s="150"/>
      <c r="F33" s="150"/>
      <c r="G33" s="150"/>
      <c r="H33" s="150"/>
      <c r="I33" s="156"/>
      <c r="O33" s="187">
        <f t="shared" si="2"/>
        <v>7</v>
      </c>
      <c r="P33" s="367"/>
      <c r="Q33" s="368"/>
    </row>
    <row r="34" spans="2:17" ht="28.5" customHeight="1" x14ac:dyDescent="0.25">
      <c r="B34" s="181">
        <v>8</v>
      </c>
      <c r="C34" s="146" t="s">
        <v>214</v>
      </c>
      <c r="E34" s="188"/>
      <c r="O34" s="187">
        <f t="shared" si="2"/>
        <v>8</v>
      </c>
      <c r="P34" s="348"/>
      <c r="Q34" s="349"/>
    </row>
    <row r="35" spans="2:17" ht="12.4" customHeight="1" thickBot="1" x14ac:dyDescent="0.3"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  <row r="36" spans="2:17" ht="8.25" customHeight="1" thickTop="1" x14ac:dyDescent="0.25">
      <c r="B36" s="156"/>
      <c r="F36" s="189"/>
      <c r="G36" s="153"/>
      <c r="H36" s="189"/>
      <c r="I36" s="189"/>
    </row>
    <row r="37" spans="2:17" s="146" customFormat="1" ht="15.4" customHeight="1" x14ac:dyDescent="0.25">
      <c r="B37" s="157" t="s">
        <v>215</v>
      </c>
      <c r="C37" s="157"/>
    </row>
    <row r="38" spans="2:17" s="146" customFormat="1" ht="15.4" customHeight="1" x14ac:dyDescent="0.2">
      <c r="I38" s="190" t="s">
        <v>216</v>
      </c>
    </row>
    <row r="39" spans="2:17" s="156" customFormat="1" ht="15.4" customHeight="1" x14ac:dyDescent="0.25">
      <c r="B39" s="369" t="s">
        <v>217</v>
      </c>
      <c r="C39" s="370"/>
      <c r="D39" s="370"/>
      <c r="E39" s="370"/>
      <c r="F39" s="370"/>
      <c r="G39" s="370"/>
      <c r="H39" s="371"/>
      <c r="I39" s="369" t="s">
        <v>218</v>
      </c>
      <c r="J39" s="370"/>
      <c r="K39" s="371"/>
      <c r="L39" s="369" t="s">
        <v>219</v>
      </c>
      <c r="M39" s="371"/>
      <c r="N39" s="191" t="s">
        <v>220</v>
      </c>
      <c r="O39" s="369" t="s">
        <v>221</v>
      </c>
      <c r="P39" s="370"/>
      <c r="Q39" s="371"/>
    </row>
    <row r="40" spans="2:17" s="192" customFormat="1" ht="15.4" customHeight="1" x14ac:dyDescent="0.25">
      <c r="B40" s="372" t="s">
        <v>222</v>
      </c>
      <c r="C40" s="373"/>
      <c r="D40" s="373"/>
      <c r="E40" s="373"/>
      <c r="F40" s="373"/>
      <c r="G40" s="373"/>
      <c r="H40" s="374"/>
      <c r="I40" s="372" t="s">
        <v>223</v>
      </c>
      <c r="J40" s="373"/>
      <c r="K40" s="374"/>
      <c r="L40" s="372" t="s">
        <v>224</v>
      </c>
      <c r="M40" s="374"/>
      <c r="N40" s="193" t="s">
        <v>225</v>
      </c>
      <c r="O40" s="372" t="s">
        <v>226</v>
      </c>
      <c r="P40" s="373"/>
      <c r="Q40" s="374"/>
    </row>
    <row r="41" spans="2:17" s="194" customFormat="1" ht="28.5" customHeight="1" x14ac:dyDescent="0.2">
      <c r="B41" s="375"/>
      <c r="C41" s="376"/>
      <c r="D41" s="376"/>
      <c r="E41" s="376"/>
      <c r="F41" s="376"/>
      <c r="G41" s="376"/>
      <c r="H41" s="377"/>
      <c r="I41" s="375"/>
      <c r="J41" s="376"/>
      <c r="K41" s="377"/>
      <c r="L41" s="375"/>
      <c r="M41" s="377"/>
      <c r="N41" s="195"/>
      <c r="O41" s="375"/>
      <c r="P41" s="376"/>
      <c r="Q41" s="377"/>
    </row>
    <row r="42" spans="2:17" s="194" customFormat="1" ht="28.5" customHeight="1" x14ac:dyDescent="0.2">
      <c r="B42" s="375"/>
      <c r="C42" s="376"/>
      <c r="D42" s="376"/>
      <c r="E42" s="376"/>
      <c r="F42" s="376"/>
      <c r="G42" s="376"/>
      <c r="H42" s="377"/>
      <c r="I42" s="375"/>
      <c r="J42" s="376"/>
      <c r="K42" s="377"/>
      <c r="L42" s="375"/>
      <c r="M42" s="377"/>
      <c r="N42" s="195"/>
      <c r="O42" s="375"/>
      <c r="P42" s="376"/>
      <c r="Q42" s="377"/>
    </row>
    <row r="43" spans="2:17" s="194" customFormat="1" ht="12.75" customHeight="1" thickBot="1" x14ac:dyDescent="0.25">
      <c r="B43" s="196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8"/>
      <c r="O43" s="199"/>
      <c r="P43" s="199"/>
      <c r="Q43" s="199"/>
    </row>
    <row r="44" spans="2:17" s="194" customFormat="1" ht="28.5" customHeight="1" thickTop="1" x14ac:dyDescent="0.25">
      <c r="B44" s="200" t="s">
        <v>227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201"/>
      <c r="O44" s="5"/>
      <c r="P44" s="5"/>
      <c r="Q44" s="5"/>
    </row>
    <row r="45" spans="2:17" s="194" customFormat="1" ht="28.5" customHeight="1" x14ac:dyDescent="0.25">
      <c r="B45" s="202"/>
      <c r="C45" s="203" t="s">
        <v>228</v>
      </c>
      <c r="D45" s="203"/>
      <c r="E45" s="203"/>
      <c r="F45" s="203"/>
      <c r="G45" s="203"/>
      <c r="H45" s="204"/>
      <c r="I45" s="381" t="s">
        <v>229</v>
      </c>
      <c r="J45" s="382"/>
      <c r="K45" s="382"/>
      <c r="L45" s="382"/>
      <c r="M45" s="383"/>
      <c r="N45" s="205"/>
      <c r="O45" s="203"/>
      <c r="P45" s="203" t="s">
        <v>230</v>
      </c>
      <c r="Q45" s="204"/>
    </row>
    <row r="46" spans="2:17" s="194" customFormat="1" ht="28.5" customHeight="1" x14ac:dyDescent="0.25">
      <c r="B46" s="206">
        <v>1</v>
      </c>
      <c r="C46" s="384"/>
      <c r="D46" s="384"/>
      <c r="E46" s="384"/>
      <c r="F46" s="384"/>
      <c r="G46" s="384"/>
      <c r="H46" s="385"/>
      <c r="I46" s="386"/>
      <c r="J46" s="384"/>
      <c r="K46" s="384"/>
      <c r="L46" s="384"/>
      <c r="M46" s="385"/>
      <c r="N46" s="386"/>
      <c r="O46" s="384"/>
      <c r="P46" s="384"/>
      <c r="Q46" s="385"/>
    </row>
    <row r="47" spans="2:17" s="194" customFormat="1" ht="28.5" customHeight="1" x14ac:dyDescent="0.25">
      <c r="B47" s="202">
        <v>2</v>
      </c>
      <c r="C47" s="384"/>
      <c r="D47" s="384"/>
      <c r="E47" s="384"/>
      <c r="F47" s="384"/>
      <c r="G47" s="384"/>
      <c r="H47" s="385"/>
      <c r="I47" s="375"/>
      <c r="J47" s="376"/>
      <c r="K47" s="376"/>
      <c r="L47" s="376"/>
      <c r="M47" s="377"/>
      <c r="N47" s="375"/>
      <c r="O47" s="376"/>
      <c r="P47" s="376"/>
      <c r="Q47" s="377"/>
    </row>
    <row r="48" spans="2:17" s="194" customFormat="1" ht="10.5" customHeight="1" x14ac:dyDescent="0.2">
      <c r="B48" s="378"/>
      <c r="C48" s="379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9"/>
    </row>
    <row r="49" spans="2:17" s="194" customFormat="1" ht="13.5" customHeight="1" x14ac:dyDescent="0.25">
      <c r="B49" s="146" t="s">
        <v>231</v>
      </c>
      <c r="C49" s="207"/>
      <c r="D49" s="207"/>
      <c r="E49" s="207"/>
      <c r="F49" s="207"/>
      <c r="G49" s="207"/>
      <c r="H49" s="207"/>
      <c r="I49" s="5"/>
      <c r="J49" s="5"/>
      <c r="K49" s="5"/>
      <c r="L49" s="5"/>
      <c r="M49" s="5"/>
      <c r="N49" s="201"/>
      <c r="O49" s="5"/>
      <c r="P49" s="5"/>
      <c r="Q49" s="5"/>
    </row>
    <row r="50" spans="2:17" s="194" customFormat="1" ht="14.25" customHeight="1" x14ac:dyDescent="0.25">
      <c r="B50" s="146" t="s">
        <v>232</v>
      </c>
      <c r="C50" s="207"/>
      <c r="D50" s="207"/>
      <c r="E50" s="207"/>
      <c r="F50" s="207"/>
      <c r="G50" s="207"/>
      <c r="H50" s="207"/>
      <c r="I50" s="5"/>
      <c r="J50" s="5"/>
      <c r="K50" s="5"/>
      <c r="L50" s="5"/>
      <c r="M50" s="5"/>
      <c r="N50" s="201"/>
      <c r="O50" s="5"/>
      <c r="P50" s="5"/>
      <c r="Q50" s="5"/>
    </row>
    <row r="51" spans="2:17" s="194" customFormat="1" ht="14.25" customHeight="1" x14ac:dyDescent="0.25">
      <c r="B51" s="146" t="s">
        <v>233</v>
      </c>
      <c r="C51" s="207"/>
      <c r="D51" s="207"/>
      <c r="E51" s="207"/>
      <c r="F51" s="207"/>
      <c r="G51" s="207"/>
      <c r="H51" s="207"/>
      <c r="I51" s="5"/>
      <c r="J51" s="5"/>
      <c r="K51" s="5"/>
      <c r="L51" s="5"/>
      <c r="M51" s="5"/>
      <c r="N51" s="201"/>
      <c r="O51" s="5"/>
      <c r="P51" s="5"/>
      <c r="Q51" s="5"/>
    </row>
    <row r="52" spans="2:17" s="194" customFormat="1" ht="18" customHeight="1" x14ac:dyDescent="0.25">
      <c r="B52" s="208" t="s">
        <v>234</v>
      </c>
      <c r="C52" s="209"/>
      <c r="D52" s="209"/>
      <c r="E52" s="209"/>
      <c r="F52" s="209"/>
      <c r="G52" s="209"/>
      <c r="H52" s="209"/>
      <c r="I52" s="209"/>
      <c r="J52" s="210"/>
      <c r="K52" s="210"/>
      <c r="L52" s="210"/>
      <c r="M52" s="211"/>
      <c r="N52"/>
      <c r="O52"/>
      <c r="P52"/>
      <c r="Q52"/>
    </row>
    <row r="53" spans="2:17" s="194" customFormat="1" ht="14.25" customHeight="1" thickBot="1" x14ac:dyDescent="0.3">
      <c r="B53" s="212"/>
      <c r="C53" s="213"/>
      <c r="D53" s="213"/>
      <c r="E53" s="213"/>
      <c r="F53" s="213"/>
      <c r="G53" s="213"/>
      <c r="H53" s="213"/>
      <c r="I53" s="214"/>
      <c r="J53" s="214"/>
      <c r="K53" s="214"/>
      <c r="L53" s="214"/>
      <c r="M53" s="214"/>
      <c r="N53" s="215"/>
      <c r="O53" s="214"/>
      <c r="P53" s="214"/>
      <c r="Q53" s="214"/>
    </row>
    <row r="54" spans="2:17" ht="18" customHeight="1" thickTop="1" x14ac:dyDescent="0.25">
      <c r="B54" s="216" t="s">
        <v>235</v>
      </c>
      <c r="E54" s="217" t="s">
        <v>236</v>
      </c>
    </row>
    <row r="55" spans="2:17" ht="21" customHeight="1" x14ac:dyDescent="0.25">
      <c r="B55" s="380" t="s">
        <v>237</v>
      </c>
      <c r="C55" s="380"/>
      <c r="D55" s="380"/>
      <c r="E55" s="380"/>
      <c r="F55" s="380"/>
      <c r="G55" s="380"/>
      <c r="H55" s="380"/>
      <c r="I55" s="380"/>
      <c r="J55" s="380"/>
      <c r="K55" s="380"/>
      <c r="L55" s="380"/>
      <c r="M55" s="380"/>
      <c r="N55" s="380"/>
      <c r="O55" s="380"/>
      <c r="P55" s="380"/>
      <c r="Q55" s="380"/>
    </row>
    <row r="56" spans="2:17" ht="15" x14ac:dyDescent="0.25"/>
    <row r="57" spans="2:17" ht="8.4499999999999993" customHeight="1" x14ac:dyDescent="0.25"/>
    <row r="58" spans="2:17" ht="15" hidden="1" x14ac:dyDescent="0.25"/>
    <row r="59" spans="2:17" ht="15" hidden="1" x14ac:dyDescent="0.25"/>
    <row r="60" spans="2:17" ht="15" hidden="1" x14ac:dyDescent="0.25"/>
    <row r="61" spans="2:17" ht="15" hidden="1" x14ac:dyDescent="0.25"/>
    <row r="62" spans="2:17" ht="15" hidden="1" x14ac:dyDescent="0.25"/>
    <row r="63" spans="2:17" ht="15" hidden="1" x14ac:dyDescent="0.25"/>
    <row r="64" spans="2:17" ht="15" hidden="1" x14ac:dyDescent="0.25"/>
    <row r="65" spans="2:12" ht="15" hidden="1" x14ac:dyDescent="0.25"/>
    <row r="66" spans="2:12" ht="15" hidden="1" x14ac:dyDescent="0.25"/>
    <row r="67" spans="2:12" ht="15" hidden="1" x14ac:dyDescent="0.25"/>
    <row r="68" spans="2:12" ht="15" hidden="1" x14ac:dyDescent="0.25"/>
    <row r="69" spans="2:12" ht="15" hidden="1" x14ac:dyDescent="0.25"/>
    <row r="70" spans="2:12" ht="15" hidden="1" x14ac:dyDescent="0.25">
      <c r="B70" s="132"/>
      <c r="L70" s="132"/>
    </row>
  </sheetData>
  <mergeCells count="63">
    <mergeCell ref="B48:Q48"/>
    <mergeCell ref="B55:Q55"/>
    <mergeCell ref="I45:M45"/>
    <mergeCell ref="C46:H46"/>
    <mergeCell ref="I46:M46"/>
    <mergeCell ref="N46:Q46"/>
    <mergeCell ref="C47:H47"/>
    <mergeCell ref="I47:M47"/>
    <mergeCell ref="N47:Q47"/>
    <mergeCell ref="B41:H41"/>
    <mergeCell ref="I41:K41"/>
    <mergeCell ref="L41:M41"/>
    <mergeCell ref="O41:Q41"/>
    <mergeCell ref="B42:H42"/>
    <mergeCell ref="I42:K42"/>
    <mergeCell ref="L42:M42"/>
    <mergeCell ref="O42:Q42"/>
    <mergeCell ref="B39:H39"/>
    <mergeCell ref="I39:K39"/>
    <mergeCell ref="L39:M39"/>
    <mergeCell ref="O39:Q39"/>
    <mergeCell ref="B40:H40"/>
    <mergeCell ref="I40:K40"/>
    <mergeCell ref="L40:M40"/>
    <mergeCell ref="O40:Q40"/>
    <mergeCell ref="P34:Q34"/>
    <mergeCell ref="M22:O22"/>
    <mergeCell ref="M23:O23"/>
    <mergeCell ref="M24:O24"/>
    <mergeCell ref="M25:O25"/>
    <mergeCell ref="P25:Q25"/>
    <mergeCell ref="M26:O26"/>
    <mergeCell ref="P26:Q26"/>
    <mergeCell ref="P27:Q27"/>
    <mergeCell ref="P28:Q28"/>
    <mergeCell ref="P29:Q29"/>
    <mergeCell ref="P32:Q32"/>
    <mergeCell ref="P33:Q33"/>
    <mergeCell ref="G15:I15"/>
    <mergeCell ref="L15:N15"/>
    <mergeCell ref="M20:O20"/>
    <mergeCell ref="P20:Q20"/>
    <mergeCell ref="M21:O21"/>
    <mergeCell ref="P21:Q21"/>
    <mergeCell ref="B13:E13"/>
    <mergeCell ref="H13:J13"/>
    <mergeCell ref="P13:Q13"/>
    <mergeCell ref="B14:E14"/>
    <mergeCell ref="G14:J14"/>
    <mergeCell ref="L14:N14"/>
    <mergeCell ref="P14:Q14"/>
    <mergeCell ref="P12:Q12"/>
    <mergeCell ref="B1:M2"/>
    <mergeCell ref="P1:Q1"/>
    <mergeCell ref="O2:Q2"/>
    <mergeCell ref="B3:N3"/>
    <mergeCell ref="C8:G8"/>
    <mergeCell ref="C9:H9"/>
    <mergeCell ref="D10:H10"/>
    <mergeCell ref="D11:G11"/>
    <mergeCell ref="B12:H12"/>
    <mergeCell ref="I12:K12"/>
    <mergeCell ref="L12:M12"/>
  </mergeCells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LB-11</vt:lpstr>
      <vt:lpstr>LB-20</vt:lpstr>
      <vt:lpstr>LB-30</vt:lpstr>
      <vt:lpstr>LB-31Admin</vt:lpstr>
      <vt:lpstr>LB-31FF&amp;R</vt:lpstr>
      <vt:lpstr>LB-50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dragt</dc:creator>
  <cp:lastModifiedBy>Lon Dragt</cp:lastModifiedBy>
  <cp:lastPrinted>2018-04-05T16:59:19Z</cp:lastPrinted>
  <dcterms:created xsi:type="dcterms:W3CDTF">2018-02-06T18:09:29Z</dcterms:created>
  <dcterms:modified xsi:type="dcterms:W3CDTF">2018-06-28T16:50:40Z</dcterms:modified>
</cp:coreProperties>
</file>